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vku94188\Desktop\"/>
    </mc:Choice>
  </mc:AlternateContent>
  <bookViews>
    <workbookView xWindow="0" yWindow="0" windowWidth="17970" windowHeight="5820" tabRatio="500"/>
  </bookViews>
  <sheets>
    <sheet name="Zadanie" sheetId="3" r:id="rId1"/>
  </sheets>
  <definedNames>
    <definedName name="fakt1R">#REF!</definedName>
    <definedName name="_xlnm.Print_Titles" localSheetId="0">Zadanie!$8:$10</definedName>
    <definedName name="_xlnm.Print_Area" localSheetId="0">Zadanie!$A:$O</definedName>
  </definedNames>
  <calcPr calcId="181029"/>
  <extLst>
    <ext uri="smNativeData">
      <pm:revision xmlns:pm="smNativeData" day="1606755905" val="978" rev="124" revOS="4" revMin="124" revMax="0"/>
      <pm:docPrefs xmlns:pm="smNativeData" id="1606755905" fixedDigits="0" showNotice="1" showFrameBounds="1" autoChart="1" recalcOnPrint="1" recalcOnCopy="1" finalRounding="1" compatTextArt="1" tab="567" useDefinedPrintRange="1" printArea="currentSheet"/>
      <pm:compatibility xmlns:pm="smNativeData" id="1606755905" overlapCells="1"/>
      <pm:defCurrency xmlns:pm="smNativeData" id="1606755905"/>
    </ext>
  </extLst>
</workbook>
</file>

<file path=xl/calcChain.xml><?xml version="1.0" encoding="utf-8"?>
<calcChain xmlns="http://schemas.openxmlformats.org/spreadsheetml/2006/main">
  <c r="W65" i="3" l="1"/>
  <c r="E65" i="3"/>
  <c r="N65" i="3"/>
  <c r="L65" i="3"/>
  <c r="J65" i="3"/>
  <c r="I65" i="3"/>
  <c r="H65" i="3"/>
  <c r="W63" i="3"/>
  <c r="E63" i="3"/>
  <c r="N63" i="3"/>
  <c r="L63" i="3"/>
  <c r="J63" i="3"/>
  <c r="I63" i="3"/>
  <c r="H63" i="3"/>
  <c r="W61" i="3"/>
  <c r="E61" i="3"/>
  <c r="N61" i="3"/>
  <c r="L61" i="3"/>
  <c r="J61" i="3"/>
  <c r="I61" i="3"/>
  <c r="H61" i="3"/>
  <c r="N60" i="3"/>
  <c r="L60" i="3"/>
  <c r="J60" i="3"/>
  <c r="H60" i="3"/>
  <c r="N59" i="3"/>
  <c r="L59" i="3"/>
  <c r="J59" i="3"/>
  <c r="H59" i="3"/>
  <c r="N58" i="3"/>
  <c r="L58" i="3"/>
  <c r="J58" i="3"/>
  <c r="H58" i="3"/>
  <c r="N57" i="3"/>
  <c r="L57" i="3"/>
  <c r="J57" i="3"/>
  <c r="H57" i="3"/>
  <c r="N56" i="3"/>
  <c r="L56" i="3"/>
  <c r="J56" i="3"/>
  <c r="H56" i="3"/>
  <c r="N55" i="3"/>
  <c r="L55" i="3"/>
  <c r="J55" i="3"/>
  <c r="H55" i="3"/>
  <c r="N54" i="3"/>
  <c r="L54" i="3"/>
  <c r="J54" i="3"/>
  <c r="H54" i="3"/>
  <c r="N53" i="3"/>
  <c r="L53" i="3"/>
  <c r="J53" i="3"/>
  <c r="I53" i="3"/>
  <c r="N52" i="3"/>
  <c r="L52" i="3"/>
  <c r="J52" i="3"/>
  <c r="H52" i="3"/>
  <c r="W49" i="3"/>
  <c r="E49" i="3"/>
  <c r="N49" i="3"/>
  <c r="L49" i="3"/>
  <c r="J49" i="3"/>
  <c r="I49" i="3"/>
  <c r="H49" i="3"/>
  <c r="N48" i="3"/>
  <c r="L48" i="3"/>
  <c r="J48" i="3"/>
  <c r="I48" i="3"/>
  <c r="N47" i="3"/>
  <c r="L47" i="3"/>
  <c r="J47" i="3"/>
  <c r="H47" i="3"/>
  <c r="N46" i="3"/>
  <c r="L46" i="3"/>
  <c r="J46" i="3"/>
  <c r="I46" i="3"/>
  <c r="N45" i="3"/>
  <c r="L45" i="3"/>
  <c r="J45" i="3"/>
  <c r="H45" i="3"/>
  <c r="N44" i="3"/>
  <c r="L44" i="3"/>
  <c r="J44" i="3"/>
  <c r="H44" i="3"/>
  <c r="W41" i="3"/>
  <c r="E41" i="3"/>
  <c r="N41" i="3"/>
  <c r="L41" i="3"/>
  <c r="J41" i="3"/>
  <c r="I41" i="3"/>
  <c r="H41" i="3"/>
  <c r="N40" i="3"/>
  <c r="L40" i="3"/>
  <c r="J40" i="3"/>
  <c r="H40" i="3"/>
  <c r="N39" i="3"/>
  <c r="L39" i="3"/>
  <c r="J39" i="3"/>
  <c r="I39" i="3"/>
  <c r="N38" i="3"/>
  <c r="L38" i="3"/>
  <c r="J38" i="3"/>
  <c r="H38" i="3"/>
  <c r="N37" i="3"/>
  <c r="L37" i="3"/>
  <c r="J37" i="3"/>
  <c r="H37" i="3"/>
  <c r="N36" i="3"/>
  <c r="L36" i="3"/>
  <c r="J36" i="3"/>
  <c r="H36" i="3"/>
  <c r="N35" i="3"/>
  <c r="L35" i="3"/>
  <c r="J35" i="3"/>
  <c r="H35" i="3"/>
  <c r="N34" i="3"/>
  <c r="L34" i="3"/>
  <c r="J34" i="3"/>
  <c r="H34" i="3"/>
  <c r="N33" i="3"/>
  <c r="L33" i="3"/>
  <c r="J33" i="3"/>
  <c r="H33" i="3"/>
  <c r="N32" i="3"/>
  <c r="L32" i="3"/>
  <c r="J32" i="3"/>
  <c r="H32" i="3"/>
  <c r="W29" i="3"/>
  <c r="E29" i="3"/>
  <c r="N29" i="3"/>
  <c r="L29" i="3"/>
  <c r="J29" i="3"/>
  <c r="I29" i="3"/>
  <c r="H29" i="3"/>
  <c r="N28" i="3"/>
  <c r="L28" i="3"/>
  <c r="J28" i="3"/>
  <c r="H28" i="3"/>
  <c r="N27" i="3"/>
  <c r="L27" i="3"/>
  <c r="J27" i="3"/>
  <c r="H27" i="3"/>
  <c r="W24" i="3"/>
  <c r="E24" i="3"/>
  <c r="N24" i="3"/>
  <c r="L24" i="3"/>
  <c r="J24" i="3"/>
  <c r="I24" i="3"/>
  <c r="H24" i="3"/>
  <c r="N23" i="3"/>
  <c r="L23" i="3"/>
  <c r="J23" i="3"/>
  <c r="H23" i="3"/>
  <c r="N22" i="3"/>
  <c r="L22" i="3"/>
  <c r="J22" i="3"/>
  <c r="H22" i="3"/>
  <c r="N21" i="3"/>
  <c r="L21" i="3"/>
  <c r="J21" i="3"/>
  <c r="H21" i="3"/>
  <c r="N20" i="3"/>
  <c r="L20" i="3"/>
  <c r="J20" i="3"/>
  <c r="H20" i="3"/>
  <c r="N19" i="3"/>
  <c r="L19" i="3"/>
  <c r="J19" i="3"/>
  <c r="H19" i="3"/>
  <c r="N18" i="3"/>
  <c r="L18" i="3"/>
  <c r="J18" i="3"/>
  <c r="H18" i="3"/>
  <c r="N17" i="3"/>
  <c r="L17" i="3"/>
  <c r="J17" i="3"/>
  <c r="H17" i="3"/>
  <c r="N16" i="3"/>
  <c r="L16" i="3"/>
  <c r="J16" i="3"/>
  <c r="H16" i="3"/>
  <c r="N15" i="3"/>
  <c r="L15" i="3"/>
  <c r="J15" i="3"/>
  <c r="H15" i="3"/>
  <c r="N14" i="3"/>
  <c r="L14" i="3"/>
  <c r="J14" i="3"/>
  <c r="H14" i="3"/>
</calcChain>
</file>

<file path=xl/sharedStrings.xml><?xml version="1.0" encoding="utf-8"?>
<sst xmlns="http://schemas.openxmlformats.org/spreadsheetml/2006/main" count="493" uniqueCount="217">
  <si>
    <t>DPH</t>
  </si>
  <si>
    <t>V module</t>
  </si>
  <si>
    <t>Hlavička1</t>
  </si>
  <si>
    <t>Mena</t>
  </si>
  <si>
    <t>Hlavička2</t>
  </si>
  <si>
    <t>Obdobie</t>
  </si>
  <si>
    <t>Počet des.miest</t>
  </si>
  <si>
    <t>Formát</t>
  </si>
  <si>
    <t xml:space="preserve">Projektant: </t>
  </si>
  <si>
    <t>Rozpočet</t>
  </si>
  <si>
    <t>Prehľad rozpočtových nákladov v</t>
  </si>
  <si>
    <t>EUR</t>
  </si>
  <si>
    <t xml:space="preserve">Dodávateľ: </t>
  </si>
  <si>
    <t xml:space="preserve">Dátum: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</si>
  <si>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</si>
  <si>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</si>
  <si>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</si>
  <si>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</si>
  <si>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</si>
  <si>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</si>
  <si>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</si>
  <si>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</si>
  <si>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</si>
  <si>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</si>
  <si>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</si>
  <si>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</si>
  <si>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</si>
  <si>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</si>
  <si>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</si>
  <si>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</si>
  <si>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</si>
  <si>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</si>
  <si>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</si>
  <si>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</si>
  <si>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</si>
  <si>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</si>
  <si>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</si>
  <si>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</si>
  <si>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</si>
  <si>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</si>
  <si>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</si>
  <si>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</si>
  <si>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</si>
  <si>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</si>
  <si>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</si>
  <si>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</si>
  <si>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</si>
  <si>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</si>
  <si>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</si>
  <si>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</si>
  <si>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</si>
  <si>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</si>
  <si>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</si>
  <si>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</si>
  <si>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</si>
  <si>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</si>
  <si>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</si>
  <si>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</si>
  <si>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</si>
  <si>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</si>
  <si>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</si>
  <si>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</si>
  <si>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</si>
  <si>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</si>
  <si>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</si>
  <si>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D</t>
  </si>
  <si>
    <t>E</t>
  </si>
  <si>
    <t xml:space="preserve">Odberateľ: Obec Vitanová </t>
  </si>
  <si>
    <t xml:space="preserve">JKSO : </t>
  </si>
  <si>
    <t>Stavba : Rekonštrukcia miestných komunikácií v obci Vitanová</t>
  </si>
  <si>
    <t>Objekt : SO - 01 Od hlavnej cesty po ul.Košariska (po dopr.značku)</t>
  </si>
  <si>
    <t>Zaradenie</t>
  </si>
  <si>
    <t>pre KL</t>
  </si>
  <si>
    <t>Lev0</t>
  </si>
  <si>
    <t>pozícia</t>
  </si>
  <si>
    <t>PRÁCE A DODÁVKY HSV</t>
  </si>
  <si>
    <t>1 - ZEMNE PRÁCE</t>
  </si>
  <si>
    <t>221</t>
  </si>
  <si>
    <t>113107112</t>
  </si>
  <si>
    <t>Odstránenie podkladov alebo krytov z kameniva ťaž. hr. 100-200 mm, do 200 m2</t>
  </si>
  <si>
    <t>m2</t>
  </si>
  <si>
    <t xml:space="preserve">                    </t>
  </si>
  <si>
    <t>11310-7112</t>
  </si>
  <si>
    <t>45.11.11</t>
  </si>
  <si>
    <t>EK</t>
  </si>
  <si>
    <t>S</t>
  </si>
  <si>
    <t>113107141</t>
  </si>
  <si>
    <t>Odstránenie podkladov alebo krytov živičných hr. do 50 mm, do 200 m2</t>
  </si>
  <si>
    <t>11310-7141</t>
  </si>
  <si>
    <t>272</t>
  </si>
  <si>
    <t>113202111</t>
  </si>
  <si>
    <t>Vytrhanie krajníkov alebo obrubníkov stojatých</t>
  </si>
  <si>
    <t>m</t>
  </si>
  <si>
    <t>11320-2111</t>
  </si>
  <si>
    <t>001</t>
  </si>
  <si>
    <t>122201101</t>
  </si>
  <si>
    <t>Odkopávky a prekopávky nezapaž. v horn. tr. 3 do 100 m3</t>
  </si>
  <si>
    <t>m3</t>
  </si>
  <si>
    <t>12220-1101</t>
  </si>
  <si>
    <t>45.11.21</t>
  </si>
  <si>
    <t>122201109</t>
  </si>
  <si>
    <t>Príplatok za lepivosť horniny tr.3</t>
  </si>
  <si>
    <t>12220-1109</t>
  </si>
  <si>
    <t>132201101</t>
  </si>
  <si>
    <t>Hĺbenie rýh šírka do 60 cm v horn. tr. 3 do 100 m3</t>
  </si>
  <si>
    <t>13220-1101</t>
  </si>
  <si>
    <t>132201109</t>
  </si>
  <si>
    <t>Príplatok za lepivosť horniny tr. 3 v rýhach š. do 60 cm</t>
  </si>
  <si>
    <t>13220-1109</t>
  </si>
  <si>
    <t>162301102</t>
  </si>
  <si>
    <t>Vodorovné premiestnenie výkopu do 1000 m horn. tr. 1-4</t>
  </si>
  <si>
    <t>16230-1102</t>
  </si>
  <si>
    <t>45.11.24</t>
  </si>
  <si>
    <t>167101101</t>
  </si>
  <si>
    <t>Nakladanie výkopku do 100 m3 v horn. tr. 1-4</t>
  </si>
  <si>
    <t>16710-1101</t>
  </si>
  <si>
    <t>171201201</t>
  </si>
  <si>
    <t>Uloženie sypaniny na skládku</t>
  </si>
  <si>
    <t>17120-1201</t>
  </si>
  <si>
    <t xml:space="preserve">1 - ZEMNE PRÁCE  spolu: </t>
  </si>
  <si>
    <t>4 - VODOROVNÉ KONŠTRUKCIE</t>
  </si>
  <si>
    <t>321</t>
  </si>
  <si>
    <t>451561111</t>
  </si>
  <si>
    <t>Lôžko pod dlažbu z kameniva drveného drobného hr.do 100 mm</t>
  </si>
  <si>
    <t>45156-1111</t>
  </si>
  <si>
    <t>45.24.13</t>
  </si>
  <si>
    <t>271</t>
  </si>
  <si>
    <t>452386151</t>
  </si>
  <si>
    <t>Vyrovnávací prstenec z prostého betónu tr. C 12/15 pod poklopy a mreže, v. do 100 mm</t>
  </si>
  <si>
    <t>kus</t>
  </si>
  <si>
    <t>45238-6151</t>
  </si>
  <si>
    <t>45.21.41</t>
  </si>
  <si>
    <t xml:space="preserve">4 - VODOROVNÉ KONŠTRUKCIE  spolu: </t>
  </si>
  <si>
    <t>5 - KOMUNIKÁCIE</t>
  </si>
  <si>
    <t>564741113</t>
  </si>
  <si>
    <t>Podklad z kameniva hrub. drveného 32-63 mm hr. 140 mm</t>
  </si>
  <si>
    <t>56474-1113</t>
  </si>
  <si>
    <t>45.23.11</t>
  </si>
  <si>
    <t>569903321</t>
  </si>
  <si>
    <t>Zhotovenie zemných krajníc bez zhutnenia</t>
  </si>
  <si>
    <t>56990-3321</t>
  </si>
  <si>
    <t>45.23.12</t>
  </si>
  <si>
    <t>573231111</t>
  </si>
  <si>
    <t>Postrek živičný spojovací z cestnej emulzie 0,5-0,8 kg/m2</t>
  </si>
  <si>
    <t>57323-1111</t>
  </si>
  <si>
    <t>577133221</t>
  </si>
  <si>
    <t>Asfaltový betón AC 8 (ABJ II) hr. 40 mm, š. nad 3 m</t>
  </si>
  <si>
    <t>57713-3221</t>
  </si>
  <si>
    <t>577135121</t>
  </si>
  <si>
    <t>Asfaltový betón AC 16 (ABH I) vrstva obrusná hr. 40 mm, š. nad 3 m</t>
  </si>
  <si>
    <t>57713-5121</t>
  </si>
  <si>
    <t>577181226</t>
  </si>
  <si>
    <t>Betón asfaltový tr. 2 ložný AC 16 (ABL 2) š. do 3 m hr. 100 mm</t>
  </si>
  <si>
    <t>57718-1226</t>
  </si>
  <si>
    <t>596211113</t>
  </si>
  <si>
    <t>Kladenie zámkovej dlažby pre chodcov hr. 60 mm sk. A nad 300 m2</t>
  </si>
  <si>
    <t>59621-1113</t>
  </si>
  <si>
    <t>MAT</t>
  </si>
  <si>
    <t>5924E0118</t>
  </si>
  <si>
    <t>Dlažba žámková  hr.6cm</t>
  </si>
  <si>
    <t xml:space="preserve">  .  .  </t>
  </si>
  <si>
    <t>EZ</t>
  </si>
  <si>
    <t>599141111</t>
  </si>
  <si>
    <t>Výplň škár živičnou zálievkou BIGUMA</t>
  </si>
  <si>
    <t>59914-1111</t>
  </si>
  <si>
    <t xml:space="preserve">5 - KOMUNIKÁCIE  spolu: </t>
  </si>
  <si>
    <t>8 - RÚROVÉ VEDENIA</t>
  </si>
  <si>
    <t>891153111R</t>
  </si>
  <si>
    <t>Montáž  a demontáž  vodovodných ventilov-šupátok so zvýšením do 100 mm</t>
  </si>
  <si>
    <t>89115-3111</t>
  </si>
  <si>
    <t>899101111</t>
  </si>
  <si>
    <t>Osadenie poklopov liatinových, oceľových s rámom do 50 kg</t>
  </si>
  <si>
    <t>89910-1111</t>
  </si>
  <si>
    <t>552430300</t>
  </si>
  <si>
    <t>Poklop ľahký štvorcový s rámom 600x600</t>
  </si>
  <si>
    <t>28.75.11</t>
  </si>
  <si>
    <t>899331111</t>
  </si>
  <si>
    <t>Výšková úprava vstupu alebo vpuste do 200 mm zvýšením poklopu</t>
  </si>
  <si>
    <t>89933-1111</t>
  </si>
  <si>
    <t>59224C273</t>
  </si>
  <si>
    <t>Prstenec šachtový vyrovnávací TBW-Q.1 63/8 625/120/80mm</t>
  </si>
  <si>
    <t xml:space="preserve">8 - RÚROVÉ VEDENIA  spolu: </t>
  </si>
  <si>
    <t>9 - OSTATNÉ KONŠTRUKCIE A PRÁCE</t>
  </si>
  <si>
    <t>916311123</t>
  </si>
  <si>
    <t>Osadenie cest. obrubníka bet. stojatého, lôžko betón tr. C 12/15 s bočnou oporou</t>
  </si>
  <si>
    <t>91631-1123</t>
  </si>
  <si>
    <t>592174900</t>
  </si>
  <si>
    <t>Obrubník cestný SO 100/10/25 100x10x25</t>
  </si>
  <si>
    <t>26.61.11</t>
  </si>
  <si>
    <t>918101111</t>
  </si>
  <si>
    <t>Lôžko pod obrubníky, krajníky, obruby z betónu tr. C 12/15</t>
  </si>
  <si>
    <t>91810-1111</t>
  </si>
  <si>
    <t>919735112</t>
  </si>
  <si>
    <t>Rezanie stávajúceho živičného krytu alebo podkladu hr. 50-100 mm</t>
  </si>
  <si>
    <t>91973-5112</t>
  </si>
  <si>
    <t>938909311</t>
  </si>
  <si>
    <t>Odstránenie nánosu z povrchu krytu alebo podkl. betónového alebo živičného</t>
  </si>
  <si>
    <t>93890-9311</t>
  </si>
  <si>
    <t>013</t>
  </si>
  <si>
    <t>979081111</t>
  </si>
  <si>
    <t>Odvoz sute a vybúraných hmôt na skládku do 1 km</t>
  </si>
  <si>
    <t>t</t>
  </si>
  <si>
    <t>97908-1111</t>
  </si>
  <si>
    <t>979131410</t>
  </si>
  <si>
    <t>Poplatok za ulož.a znešk.stav.sute na urč.sklád. -z demol.vozoviek "O"-ost.odpad</t>
  </si>
  <si>
    <t>97913-1410</t>
  </si>
  <si>
    <t>979131415</t>
  </si>
  <si>
    <t>Poplatok za uloženie vykopanej zeminy</t>
  </si>
  <si>
    <t>97913-1415</t>
  </si>
  <si>
    <t>998222011</t>
  </si>
  <si>
    <t>Presun hmôt pre pozemné komunikácie, kryt z kameniva</t>
  </si>
  <si>
    <t>99822-2011</t>
  </si>
  <si>
    <t xml:space="preserve">9 - OSTATNÉ KONŠTRUKCIE A PRÁCE  spolu: </t>
  </si>
  <si>
    <t xml:space="preserve">PRÁCE A DODÁVKY HSV  spolu: </t>
  </si>
  <si>
    <t>Za rozpočet celkom</t>
  </si>
  <si>
    <t xml:space="preserve">Spracoval:                       </t>
  </si>
  <si>
    <t>Výkaz vmer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</si>
</sst>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.0"/>
    <numFmt numFmtId="165" formatCode="#,##0.0000"/>
    <numFmt numFmtId="166" formatCode="_-* #,##0\ &quot;Sk&quot;_-;\-* #,##0\ &quot;Sk&quot;_-;_-* &quot;-&quot;\ &quot;Sk&quot;_-;_-@_-"/>
    <numFmt numFmtId="167" formatCode="#,##0.000"/>
    <numFmt numFmtId="168" formatCode="#,##0&quot; Sk&quot;;[Red]&quot;-&quot;#,##0&quot; Sk&quot;"/>
    <numFmt numFmtId="169" formatCode="_ * #,##0_ ;_ * \-#,##0_ ;_ * &quot;-&quot;_ ;_ @_ "/>
    <numFmt numFmtId="170" formatCode="_(&quot;$&quot;* #,##0_);_(&quot;$&quot;* \(#,##0\);_(&quot;$&quot;* &quot;-&quot;_);_(@_)"/>
    <numFmt numFmtId="171" formatCode="#,##0.00000"/>
    <numFmt numFmtId="172" formatCode="_(&quot;$&quot;* #,##0.00_);_(&quot;$&quot;* \(#,##0.00\);_(&quot;$&quot;* &quot;-&quot;??_);_(@_)"/>
    <numFmt numFmtId="173" formatCode="_ * #,##0.00_ ;_ * \-#,##0.00_ ;_ * &quot;-&quot;??_ ;_ @_ "/>
    <numFmt numFmtId="174" formatCode="0.000"/>
  </numFmts>
  <fonts count="30">
    <font>
      <sz val="10"/>
      <color rgb="FF000000"/>
      <name val="Arial"/>
      <family val="2"/>
      <charset val="238"/>
    </font>
    <font>
      <sz val="8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8"/>
      <color rgb="FF000000"/>
      <name val="Arial Narrow"/>
      <family val="2"/>
      <charset val="238"/>
    </font>
    <font>
      <sz val="8"/>
      <color rgb="FFFFFFFF"/>
      <name val="Arial Narrow"/>
      <family val="2"/>
      <charset val="238"/>
    </font>
    <font>
      <b/>
      <sz val="8"/>
      <color rgb="FFFFFFFF"/>
      <name val="Arial Narrow"/>
      <family val="2"/>
      <charset val="238"/>
    </font>
    <font>
      <sz val="8"/>
      <color rgb="FF0000FF"/>
      <name val="Arial Narrow"/>
      <family val="2"/>
      <charset val="238"/>
    </font>
    <font>
      <sz val="7.5"/>
      <color rgb="FFFFFFFF"/>
      <name val="Arial Narrow"/>
      <family val="2"/>
      <charset val="238"/>
    </font>
    <font>
      <u/>
      <sz val="11"/>
      <color rgb="FF80008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sz val="11"/>
      <color rgb="FF9C0006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3"/>
      <color rgb="FF44546A"/>
      <name val="Calibri"/>
      <family val="2"/>
      <charset val="238"/>
    </font>
    <font>
      <b/>
      <sz val="15"/>
      <color rgb="FF44546A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8"/>
      <color rgb="FF44546A"/>
      <name val="Calibri"/>
      <family val="2"/>
      <charset val="238"/>
    </font>
    <font>
      <b/>
      <sz val="11"/>
      <color rgb="FF3F3F3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1"/>
      <color rgb="FF44546A"/>
      <name val="Calibri"/>
      <family val="2"/>
      <charset val="238"/>
    </font>
    <font>
      <b/>
      <sz val="7"/>
      <color rgb="FF000000"/>
      <name val="Letter Gothic CE"/>
      <charset val="238"/>
    </font>
    <font>
      <i/>
      <sz val="11"/>
      <color rgb="FF7F7F7F"/>
      <name val="Calibri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3F3F76"/>
      <name val="Calibri"/>
      <family val="2"/>
      <charset val="238"/>
    </font>
    <font>
      <b/>
      <sz val="18"/>
      <color rgb="FF333399"/>
      <name val="Cambria"/>
      <family val="1"/>
      <charset val="238"/>
    </font>
  </fonts>
  <fills count="50">
    <fill>
      <patternFill patternType="none"/>
    </fill>
    <fill>
      <patternFill patternType="gray125"/>
    </fill>
    <fill>
      <patternFill patternType="solid">
        <fgColor rgb="FFB4C6E7"/>
        <bgColor rgb="FFFFFFFF"/>
      </patternFill>
    </fill>
    <fill>
      <patternFill patternType="solid">
        <fgColor rgb="FFA5A5A5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FFD964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8CAAB"/>
        <bgColor rgb="FFFFFFFF"/>
      </patternFill>
    </fill>
    <fill>
      <patternFill patternType="none"/>
    </fill>
    <fill>
      <patternFill patternType="none"/>
    </fill>
    <fill>
      <patternFill patternType="solid">
        <fgColor rgb="FFFFCC99"/>
        <bgColor rgb="FFFFFFFF"/>
      </patternFill>
    </fill>
    <fill>
      <patternFill patternType="solid">
        <fgColor rgb="FFC7C7C7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D9E1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C0"/>
        <bgColor rgb="FFFFFFFF"/>
      </patternFill>
    </fill>
    <fill>
      <patternFill patternType="none"/>
    </fill>
    <fill>
      <patternFill patternType="none"/>
    </fill>
    <fill>
      <patternFill patternType="solid">
        <fgColor rgb="FFA0E0E0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4472C4"/>
        <bgColor rgb="FFFFFFFF"/>
      </patternFill>
    </fill>
    <fill>
      <patternFill patternType="solid">
        <fgColor rgb="FFDDEBF7"/>
        <bgColor rgb="FFFFFFFF"/>
      </patternFill>
    </fill>
    <fill>
      <patternFill patternType="solid">
        <fgColor rgb="FF8EA9DB"/>
        <bgColor rgb="FFFFFFFF"/>
      </patternFill>
    </fill>
    <fill>
      <patternFill patternType="solid">
        <fgColor rgb="FFED7D31"/>
        <bgColor rgb="FFFFFFFF"/>
      </patternFill>
    </fill>
    <fill>
      <patternFill patternType="solid">
        <fgColor rgb="FFFBE3D5"/>
        <bgColor rgb="FFFFFFFF"/>
      </patternFill>
    </fill>
    <fill>
      <patternFill patternType="solid">
        <fgColor rgb="FFE1EFD8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E697"/>
        <bgColor rgb="FFFFFFFF"/>
      </patternFill>
    </fill>
    <fill>
      <patternFill patternType="solid">
        <fgColor rgb="FF5B9BD5"/>
        <bgColor rgb="FFFFFFFF"/>
      </patternFill>
    </fill>
    <fill>
      <patternFill patternType="solid">
        <fgColor rgb="FFBDD7EE"/>
        <bgColor rgb="FFFFFFFF"/>
      </patternFill>
    </fill>
    <fill>
      <patternFill patternType="solid">
        <fgColor rgb="FFA6CAF0"/>
        <bgColor rgb="FFFFFFFF"/>
      </patternFill>
    </fill>
    <fill>
      <patternFill patternType="solid">
        <fgColor rgb="FF9BC2E6"/>
        <bgColor rgb="FFFFFFFF"/>
      </patternFill>
    </fill>
    <fill>
      <patternFill patternType="solid">
        <fgColor rgb="FF70AD47"/>
        <bgColor rgb="FFFFFFFF"/>
      </patternFill>
    </fill>
    <fill>
      <patternFill patternType="solid">
        <fgColor rgb="FFC5DFB3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A8D08C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CC9CCC"/>
        <bgColor rgb="FFFFFFFF"/>
      </patternFill>
    </fill>
    <fill>
      <patternFill patternType="solid">
        <fgColor rgb="FF996666"/>
        <bgColor rgb="FFFFFFFF"/>
      </patternFill>
    </fill>
    <fill>
      <patternFill patternType="solid">
        <fgColor rgb="FF999933"/>
        <bgColor rgb="FFFFFFFF"/>
      </patternFill>
    </fill>
    <fill>
      <patternFill patternType="none"/>
    </fill>
    <fill>
      <patternFill patternType="none"/>
    </fill>
  </fills>
  <borders count="56">
    <border>
      <left/>
      <right/>
      <top/>
      <bottom/>
      <diagonal/>
    </border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4472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9FB7E1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3333CC"/>
      </top>
      <bottom style="double">
        <color rgb="FF3333CC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79">
    <xf numFmtId="0" fontId="0" fillId="0" borderId="0"/>
    <xf numFmtId="0" fontId="13" fillId="0" borderId="0"/>
    <xf numFmtId="0" fontId="9" fillId="2" borderId="1" applyNumberFormat="0" applyBorder="0" applyAlignment="0" applyProtection="0">
      <alignment vertical="center"/>
    </xf>
    <xf numFmtId="173" fontId="9" fillId="0" borderId="0" applyFont="0" applyFill="0" applyBorder="0" applyAlignment="0" applyProtection="0">
      <alignment vertical="center"/>
    </xf>
    <xf numFmtId="169" fontId="9" fillId="0" borderId="0" applyFont="0" applyFill="0" applyBorder="0" applyAlignment="0" applyProtection="0">
      <alignment vertical="center"/>
    </xf>
    <xf numFmtId="170" fontId="9" fillId="0" borderId="0" applyFont="0" applyFill="0" applyBorder="0" applyAlignment="0" applyProtection="0">
      <alignment vertical="center"/>
    </xf>
    <xf numFmtId="172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0" fontId="17" fillId="4" borderId="3" applyNumberFormat="0" applyFill="0" applyAlignment="0" applyProtection="0">
      <alignment vertical="center"/>
    </xf>
    <xf numFmtId="0" fontId="9" fillId="5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6" borderId="5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6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8" borderId="7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4" borderId="3" applyNumberFormat="0" applyFill="0" applyAlignment="0" applyProtection="0">
      <alignment vertical="center"/>
    </xf>
    <xf numFmtId="0" fontId="24" fillId="9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9" applyFont="0" applyFill="0" applyBorder="0">
      <alignment vertical="center"/>
    </xf>
    <xf numFmtId="0" fontId="28" fillId="11" borderId="10" applyNumberFormat="0" applyAlignment="0" applyProtection="0">
      <alignment vertical="center"/>
    </xf>
    <xf numFmtId="0" fontId="15" fillId="12" borderId="11" applyNumberFormat="0" applyBorder="0" applyAlignment="0" applyProtection="0">
      <alignment vertical="center"/>
    </xf>
    <xf numFmtId="0" fontId="23" fillId="13" borderId="12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9" fillId="15" borderId="14" applyNumberFormat="0" applyBorder="0" applyAlignment="0" applyProtection="0">
      <alignment vertical="center"/>
    </xf>
    <xf numFmtId="0" fontId="27" fillId="16" borderId="15" applyNumberFormat="0" applyAlignment="0" applyProtection="0">
      <alignment vertical="center"/>
    </xf>
    <xf numFmtId="0" fontId="9" fillId="17" borderId="16" applyNumberFormat="0" applyBorder="0" applyAlignment="0" applyProtection="0"/>
    <xf numFmtId="0" fontId="19" fillId="18" borderId="17" applyNumberFormat="0" applyFill="0" applyAlignment="0" applyProtection="0">
      <alignment vertical="center"/>
    </xf>
    <xf numFmtId="166" fontId="13" fillId="0" borderId="0" applyFont="0" applyFill="0" applyBorder="0" applyAlignment="0" applyProtection="0"/>
    <xf numFmtId="0" fontId="12" fillId="19" borderId="18" applyNumberFormat="0" applyFill="0" applyAlignment="0" applyProtection="0">
      <alignment vertical="center"/>
    </xf>
    <xf numFmtId="0" fontId="9" fillId="20" borderId="19" applyNumberFormat="0" applyBorder="0" applyAlignment="0" applyProtection="0"/>
    <xf numFmtId="0" fontId="14" fillId="21" borderId="20" applyNumberFormat="0" applyBorder="0" applyAlignment="0" applyProtection="0">
      <alignment vertical="center"/>
    </xf>
    <xf numFmtId="0" fontId="20" fillId="22" borderId="21" applyNumberFormat="0" applyBorder="0" applyAlignment="0" applyProtection="0">
      <alignment vertical="center"/>
    </xf>
    <xf numFmtId="0" fontId="9" fillId="20" borderId="19" applyNumberFormat="0" applyBorder="0" applyAlignment="0" applyProtection="0"/>
    <xf numFmtId="0" fontId="15" fillId="23" borderId="22" applyNumberFormat="0" applyBorder="0" applyAlignment="0" applyProtection="0">
      <alignment vertical="center"/>
    </xf>
    <xf numFmtId="0" fontId="9" fillId="24" borderId="23" applyNumberFormat="0" applyBorder="0" applyAlignment="0" applyProtection="0">
      <alignment vertical="center"/>
    </xf>
    <xf numFmtId="0" fontId="15" fillId="25" borderId="24" applyNumberFormat="0" applyBorder="0" applyAlignment="0" applyProtection="0">
      <alignment vertical="center"/>
    </xf>
    <xf numFmtId="0" fontId="15" fillId="26" borderId="25" applyNumberFormat="0" applyBorder="0" applyAlignment="0" applyProtection="0">
      <alignment vertical="center"/>
    </xf>
    <xf numFmtId="0" fontId="9" fillId="27" borderId="26" applyNumberFormat="0" applyBorder="0" applyAlignment="0" applyProtection="0">
      <alignment vertical="center"/>
    </xf>
    <xf numFmtId="0" fontId="9" fillId="28" borderId="27" applyNumberFormat="0" applyBorder="0" applyAlignment="0" applyProtection="0">
      <alignment vertical="center"/>
    </xf>
    <xf numFmtId="0" fontId="15" fillId="29" borderId="28" applyNumberFormat="0" applyBorder="0" applyAlignment="0" applyProtection="0">
      <alignment vertical="center"/>
    </xf>
    <xf numFmtId="0" fontId="15" fillId="30" borderId="29" applyNumberFormat="0" applyBorder="0" applyAlignment="0" applyProtection="0">
      <alignment vertical="center"/>
    </xf>
    <xf numFmtId="0" fontId="9" fillId="31" borderId="30" applyNumberFormat="0" applyBorder="0" applyAlignment="0" applyProtection="0">
      <alignment vertical="center"/>
    </xf>
    <xf numFmtId="0" fontId="15" fillId="32" borderId="31" applyNumberFormat="0" applyBorder="0" applyAlignment="0" applyProtection="0">
      <alignment vertical="center"/>
    </xf>
    <xf numFmtId="168" fontId="25" fillId="10" borderId="9"/>
    <xf numFmtId="0" fontId="9" fillId="33" borderId="32" applyNumberFormat="0" applyBorder="0" applyAlignment="0" applyProtection="0">
      <alignment vertical="center"/>
    </xf>
    <xf numFmtId="0" fontId="9" fillId="34" borderId="33" applyNumberFormat="0" applyBorder="0" applyAlignment="0" applyProtection="0">
      <alignment vertical="center"/>
    </xf>
    <xf numFmtId="0" fontId="15" fillId="35" borderId="34" applyNumberFormat="0" applyBorder="0" applyAlignment="0" applyProtection="0">
      <alignment vertical="center"/>
    </xf>
    <xf numFmtId="0" fontId="9" fillId="36" borderId="35" applyNumberFormat="0" applyBorder="0" applyAlignment="0" applyProtection="0">
      <alignment vertical="center"/>
    </xf>
    <xf numFmtId="0" fontId="9" fillId="37" borderId="36" applyNumberFormat="0" applyBorder="0" applyAlignment="0" applyProtection="0"/>
    <xf numFmtId="0" fontId="15" fillId="38" borderId="37" applyNumberFormat="0" applyBorder="0" applyAlignment="0" applyProtection="0">
      <alignment vertical="center"/>
    </xf>
    <xf numFmtId="0" fontId="15" fillId="39" borderId="38" applyNumberFormat="0" applyBorder="0" applyAlignment="0" applyProtection="0">
      <alignment vertical="center"/>
    </xf>
    <xf numFmtId="0" fontId="9" fillId="40" borderId="39" applyNumberFormat="0" applyBorder="0" applyAlignment="0" applyProtection="0">
      <alignment vertical="center"/>
    </xf>
    <xf numFmtId="0" fontId="9" fillId="41" borderId="40" applyNumberFormat="0" applyBorder="0" applyAlignment="0" applyProtection="0"/>
    <xf numFmtId="0" fontId="25" fillId="10" borderId="9" applyFont="0" applyFill="0"/>
    <xf numFmtId="0" fontId="15" fillId="42" borderId="41" applyNumberFormat="0" applyBorder="0" applyAlignment="0" applyProtection="0">
      <alignment vertical="center"/>
    </xf>
    <xf numFmtId="0" fontId="25" fillId="10" borderId="9">
      <alignment vertical="center"/>
    </xf>
    <xf numFmtId="0" fontId="9" fillId="43" borderId="42" applyNumberFormat="0" applyBorder="0" applyAlignment="0" applyProtection="0"/>
    <xf numFmtId="0" fontId="9" fillId="20" borderId="19" applyNumberFormat="0" applyBorder="0" applyAlignment="0" applyProtection="0"/>
    <xf numFmtId="0" fontId="9" fillId="17" borderId="16" applyNumberFormat="0" applyBorder="0" applyAlignment="0" applyProtection="0"/>
    <xf numFmtId="0" fontId="9" fillId="41" borderId="40" applyNumberFormat="0" applyBorder="0" applyAlignment="0" applyProtection="0"/>
    <xf numFmtId="0" fontId="9" fillId="44" borderId="43" applyNumberFormat="0" applyBorder="0" applyAlignment="0" applyProtection="0"/>
    <xf numFmtId="0" fontId="9" fillId="45" borderId="44" applyNumberFormat="0" applyBorder="0" applyAlignment="0" applyProtection="0"/>
    <xf numFmtId="0" fontId="9" fillId="17" borderId="16" applyNumberFormat="0" applyBorder="0" applyAlignment="0" applyProtection="0"/>
    <xf numFmtId="0" fontId="15" fillId="20" borderId="19" applyNumberFormat="0" applyBorder="0" applyAlignment="0" applyProtection="0"/>
    <xf numFmtId="0" fontId="15" fillId="46" borderId="45" applyNumberFormat="0" applyBorder="0" applyAlignment="0" applyProtection="0"/>
    <xf numFmtId="0" fontId="15" fillId="47" borderId="46" applyNumberFormat="0" applyBorder="0" applyAlignment="0" applyProtection="0"/>
    <xf numFmtId="0" fontId="15" fillId="45" borderId="44" applyNumberFormat="0" applyBorder="0" applyAlignment="0" applyProtection="0"/>
    <xf numFmtId="0" fontId="15" fillId="20" borderId="19" applyNumberFormat="0" applyBorder="0" applyAlignment="0" applyProtection="0"/>
    <xf numFmtId="0" fontId="15" fillId="41" borderId="40" applyNumberFormat="0" applyBorder="0" applyAlignment="0" applyProtection="0"/>
    <xf numFmtId="0" fontId="12" fillId="48" borderId="47" applyNumberFormat="0" applyFill="0" applyAlignment="0" applyProtection="0"/>
    <xf numFmtId="0" fontId="13" fillId="0" borderId="0"/>
    <xf numFmtId="0" fontId="29" fillId="0" borderId="0" applyNumberFormat="0" applyFill="0" applyBorder="0" applyAlignment="0" applyProtection="0"/>
    <xf numFmtId="0" fontId="25" fillId="49" borderId="48" applyBorder="0">
      <alignment vertical="center"/>
    </xf>
    <xf numFmtId="0" fontId="11" fillId="0" borderId="0" applyNumberFormat="0" applyFill="0" applyBorder="0" applyAlignment="0" applyProtection="0"/>
    <xf numFmtId="0" fontId="25" fillId="49" borderId="48">
      <alignment vertical="center"/>
    </xf>
  </cellStyleXfs>
  <cellXfs count="59">
    <xf numFmtId="0" fontId="0" fillId="0" borderId="0" xfId="0"/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/>
    <xf numFmtId="4" fontId="1" fillId="0" borderId="0" xfId="0" applyNumberFormat="1" applyFont="1"/>
    <xf numFmtId="171" fontId="1" fillId="0" borderId="0" xfId="0" applyNumberFormat="1" applyFont="1"/>
    <xf numFmtId="167" fontId="1" fillId="0" borderId="0" xfId="0" applyNumberFormat="1" applyFont="1"/>
    <xf numFmtId="0" fontId="3" fillId="0" borderId="0" xfId="0" applyFont="1"/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167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171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174" fontId="1" fillId="0" borderId="0" xfId="0" applyNumberFormat="1" applyFont="1" applyAlignment="1">
      <alignment vertical="top"/>
    </xf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0" fontId="1" fillId="0" borderId="50" xfId="0" applyFont="1" applyBorder="1" applyAlignment="1">
      <alignment horizontal="center" vertical="center"/>
    </xf>
    <xf numFmtId="0" fontId="1" fillId="0" borderId="53" xfId="0" applyFont="1" applyBorder="1" applyAlignment="1">
      <alignment horizontal="centerContinuous"/>
    </xf>
    <xf numFmtId="0" fontId="1" fillId="0" borderId="54" xfId="0" applyFont="1" applyBorder="1" applyAlignment="1">
      <alignment horizontal="centerContinuous"/>
    </xf>
    <xf numFmtId="0" fontId="1" fillId="0" borderId="55" xfId="0" applyFont="1" applyBorder="1" applyAlignment="1">
      <alignment horizontal="centerContinuous"/>
    </xf>
    <xf numFmtId="0" fontId="1" fillId="0" borderId="5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6" fillId="0" borderId="51" xfId="0" applyFont="1" applyBorder="1" applyAlignment="1" applyProtection="1">
      <alignment horizontal="center"/>
      <protection locked="0"/>
    </xf>
    <xf numFmtId="0" fontId="6" fillId="0" borderId="49" xfId="0" applyFont="1" applyBorder="1" applyAlignment="1" applyProtection="1">
      <alignment horizontal="center"/>
      <protection locked="0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50" xfId="0" applyFont="1" applyBorder="1" applyAlignment="1">
      <alignment horizontal="center"/>
    </xf>
    <xf numFmtId="0" fontId="6" fillId="0" borderId="52" xfId="0" applyFont="1" applyBorder="1" applyAlignment="1" applyProtection="1">
      <alignment horizontal="center"/>
      <protection locked="0"/>
    </xf>
    <xf numFmtId="0" fontId="6" fillId="0" borderId="50" xfId="0" applyFont="1" applyBorder="1" applyAlignment="1" applyProtection="1">
      <alignment horizontal="center"/>
      <protection locked="0"/>
    </xf>
    <xf numFmtId="0" fontId="1" fillId="0" borderId="50" xfId="0" applyFont="1" applyBorder="1" applyAlignment="1" applyProtection="1">
      <alignment horizontal="center"/>
      <protection locked="0"/>
    </xf>
    <xf numFmtId="167" fontId="1" fillId="0" borderId="50" xfId="0" applyNumberFormat="1" applyFont="1" applyBorder="1"/>
    <xf numFmtId="0" fontId="1" fillId="0" borderId="50" xfId="0" applyFont="1" applyBorder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167" fontId="7" fillId="0" borderId="0" xfId="0" applyNumberFormat="1" applyFont="1" applyAlignment="1">
      <alignment horizontal="right" wrapText="1"/>
    </xf>
    <xf numFmtId="165" fontId="7" fillId="0" borderId="0" xfId="0" applyNumberFormat="1" applyFont="1" applyAlignment="1">
      <alignment horizontal="right" wrapText="1"/>
    </xf>
    <xf numFmtId="49" fontId="1" fillId="0" borderId="49" xfId="0" applyNumberFormat="1" applyFont="1" applyBorder="1" applyAlignment="1">
      <alignment horizontal="left"/>
    </xf>
    <xf numFmtId="0" fontId="1" fillId="0" borderId="49" xfId="0" applyFont="1" applyBorder="1" applyAlignment="1">
      <alignment horizontal="right"/>
    </xf>
    <xf numFmtId="49" fontId="1" fillId="0" borderId="50" xfId="0" applyNumberFormat="1" applyFont="1" applyBorder="1" applyAlignment="1">
      <alignment horizontal="left"/>
    </xf>
    <xf numFmtId="0" fontId="1" fillId="0" borderId="50" xfId="0" applyFont="1" applyBorder="1" applyAlignment="1">
      <alignment horizontal="right"/>
    </xf>
    <xf numFmtId="49" fontId="3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right" vertical="top" wrapText="1"/>
    </xf>
    <xf numFmtId="4" fontId="3" fillId="0" borderId="0" xfId="0" applyNumberFormat="1" applyFont="1" applyAlignment="1">
      <alignment vertical="top"/>
    </xf>
    <xf numFmtId="171" fontId="3" fillId="0" borderId="0" xfId="0" applyNumberFormat="1" applyFont="1" applyAlignment="1">
      <alignment vertical="top"/>
    </xf>
    <xf numFmtId="167" fontId="3" fillId="0" borderId="0" xfId="0" applyNumberFormat="1" applyFont="1" applyAlignment="1">
      <alignment vertical="top"/>
    </xf>
    <xf numFmtId="49" fontId="4" fillId="0" borderId="0" xfId="1" applyNumberFormat="1" applyFont="1"/>
    <xf numFmtId="49" fontId="3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/>
    </xf>
  </cellXfs>
  <cellStyles count="79">
    <cellStyle name="1 000 Sk" xfId="59"/>
    <cellStyle name="1 000,-  Sk" xfId="22"/>
    <cellStyle name="1 000,- Kč" xfId="47"/>
    <cellStyle name="1 000,- Sk" xfId="57"/>
    <cellStyle name="1000 Sk_fakturuj99" xfId="31"/>
    <cellStyle name="20 % – Zvýraznění1" xfId="52"/>
    <cellStyle name="20 % – Zvýraznění2" xfId="56"/>
    <cellStyle name="20 % – Zvýraznění3" xfId="29"/>
    <cellStyle name="20 % – Zvýraznění4" xfId="60"/>
    <cellStyle name="20 % – Zvýraznění5" xfId="61"/>
    <cellStyle name="20 % – Zvýraznění6" xfId="62"/>
    <cellStyle name="20 % - zvýraznenie1" xfId="27" builtinId="30" customBuiltin="1"/>
    <cellStyle name="20 % - zvýraznenie2" xfId="41" builtinId="34" customBuiltin="1"/>
    <cellStyle name="20 % - zvýraznenie3" xfId="45" builtinId="38" customBuiltin="1"/>
    <cellStyle name="20 % - zvýraznenie4" xfId="48" builtinId="42" customBuiltin="1"/>
    <cellStyle name="20 % - zvýraznenie5" xfId="38" builtinId="46" customBuiltin="1"/>
    <cellStyle name="20 % - zvýraznenie6" xfId="42" builtinId="50" customBuiltin="1"/>
    <cellStyle name="40 % – Zvýraznění1" xfId="33"/>
    <cellStyle name="40 % – Zvýraznění2" xfId="63"/>
    <cellStyle name="40 % – Zvýraznění3" xfId="64"/>
    <cellStyle name="40 % – Zvýraznění4" xfId="65"/>
    <cellStyle name="40 % – Zvýraznění5" xfId="36"/>
    <cellStyle name="40 % – Zvýraznění6" xfId="66"/>
    <cellStyle name="40 % - zvýraznenie1" xfId="2" builtinId="31" customBuiltin="1"/>
    <cellStyle name="40 % - zvýraznenie2" xfId="16" builtinId="35" customBuiltin="1"/>
    <cellStyle name="40 % - zvýraznenie3" xfId="14" builtinId="39" customBuiltin="1"/>
    <cellStyle name="40 % - zvýraznenie4" xfId="49" builtinId="43" customBuiltin="1"/>
    <cellStyle name="40 % - zvýraznenie5" xfId="51" builtinId="47" customBuiltin="1"/>
    <cellStyle name="40 % - zvýraznenie6" xfId="55" builtinId="51" customBuiltin="1"/>
    <cellStyle name="60 % – Zvýraznění1" xfId="67"/>
    <cellStyle name="60 % – Zvýraznění2" xfId="68"/>
    <cellStyle name="60 % – Zvýraznění3" xfId="69"/>
    <cellStyle name="60 % – Zvýraznění4" xfId="70"/>
    <cellStyle name="60 % – Zvýraznění5" xfId="71"/>
    <cellStyle name="60 % – Zvýraznění6" xfId="72"/>
    <cellStyle name="60 % - zvýraznenie1" xfId="39" builtinId="32" customBuiltin="1"/>
    <cellStyle name="60 % - zvýraznenie2" xfId="43" builtinId="36" customBuiltin="1"/>
    <cellStyle name="60 % - zvýraznenie3" xfId="24" builtinId="40" customBuiltin="1"/>
    <cellStyle name="60 % - zvýraznenie4" xfId="12" builtinId="44" customBuiltin="1"/>
    <cellStyle name="60 % - zvýraznenie5" xfId="53" builtinId="48" customBuiltin="1"/>
    <cellStyle name="60 % - zvýraznenie6" xfId="58" builtinId="52" customBuiltin="1"/>
    <cellStyle name="Celkem" xfId="73"/>
    <cellStyle name="Čiarka" xfId="3" builtinId="3" customBuiltin="1"/>
    <cellStyle name="Čiarka [0]" xfId="4" builtinId="6" customBuiltin="1"/>
    <cellStyle name="data" xfId="74"/>
    <cellStyle name="Dobrá" xfId="25" builtinId="26" customBuiltin="1"/>
    <cellStyle name="Hypertextové prepojenie" xfId="11" builtinId="8" customBuiltin="1"/>
    <cellStyle name="Kontrolná bunka" xfId="8" builtinId="23" customBuiltin="1"/>
    <cellStyle name="Mena" xfId="6" builtinId="4" customBuiltin="1"/>
    <cellStyle name="Mena [0]" xfId="5" builtinId="7" customBuiltin="1"/>
    <cellStyle name="Nadpis 1" xfId="19" builtinId="16" customBuiltin="1"/>
    <cellStyle name="Nadpis 2" xfId="9" builtinId="17" customBuiltin="1"/>
    <cellStyle name="Nadpis 3" xfId="20" builtinId="18" customBuiltin="1"/>
    <cellStyle name="Nadpis 4" xfId="21" builtinId="19" customBuiltin="1"/>
    <cellStyle name="Název" xfId="75"/>
    <cellStyle name="Neutrálna" xfId="35" builtinId="28" customBuiltin="1"/>
    <cellStyle name="Normálne" xfId="0" builtinId="0" customBuiltin="1"/>
    <cellStyle name="normálne_KLs" xfId="1"/>
    <cellStyle name="Percentá" xfId="7" builtinId="5" customBuiltin="1"/>
    <cellStyle name="Použité hypertextové prepojenie" xfId="13" builtinId="9" customBuiltin="1"/>
    <cellStyle name="Poznámka" xfId="10" builtinId="10" customBuiltin="1"/>
    <cellStyle name="Prepojená bunka" xfId="30" builtinId="24" customBuiltin="1"/>
    <cellStyle name="Spolu" xfId="32" builtinId="25" customBuiltin="1"/>
    <cellStyle name="TEXT" xfId="76"/>
    <cellStyle name="Text upozornění" xfId="77"/>
    <cellStyle name="Text upozornenia" xfId="15" builtinId="11" customBuiltin="1"/>
    <cellStyle name="TEXT1" xfId="78"/>
    <cellStyle name="Titul" xfId="17" builtinId="15" customBuiltin="1"/>
    <cellStyle name="Vstup" xfId="23" builtinId="20" customBuiltin="1"/>
    <cellStyle name="Výpočet" xfId="28" builtinId="22" customBuiltin="1"/>
    <cellStyle name="Výstup" xfId="26" builtinId="21" customBuiltin="1"/>
    <cellStyle name="Vysvetľujúci text" xfId="18" builtinId="53" customBuiltin="1"/>
    <cellStyle name="Zlá" xfId="34" builtinId="27" customBuiltin="1"/>
    <cellStyle name="Zvýraznenie1" xfId="37" builtinId="29" customBuiltin="1"/>
    <cellStyle name="Zvýraznenie2" xfId="40" builtinId="33" customBuiltin="1"/>
    <cellStyle name="Zvýraznenie3" xfId="44" builtinId="37" customBuiltin="1"/>
    <cellStyle name="Zvýraznenie4" xfId="46" builtinId="41" customBuiltin="1"/>
    <cellStyle name="Zvýraznenie5" xfId="50" builtinId="45" customBuiltin="1"/>
    <cellStyle name="Zvýraznenie6" xfId="54" builtinId="49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06755905" count="1">
        <pm:charStyle name="Normal" fontId="0" Id="1"/>
      </pm:charStyles>
      <pm:colors xmlns:pm="smNativeData" id="1606755905" count="53">
        <pm:color name="Color 24" rgb="800080"/>
        <pm:color name="Color 25" rgb="9C0006"/>
        <pm:color name="Color 26" rgb="44546A"/>
        <pm:color name="Color 27" rgb="FA7D00"/>
        <pm:color name="Color 28" rgb="9C6500"/>
        <pm:color name="Color 29" rgb="3F3F3F"/>
        <pm:color name="Color 30" rgb="006100"/>
        <pm:color name="Color 31" rgb="3F3F76"/>
        <pm:color name="Indigo Blue" rgb="333399"/>
        <pm:color name="Light Green" rgb="CCFFCC"/>
        <pm:color name="Color 34" rgb="FFFFCC"/>
        <pm:color name="Coral" rgb="FF8080"/>
        <pm:color name="Color 36" rgb="FFC7CE"/>
        <pm:color name="Color 37" rgb="A5A5A5"/>
        <pm:color name="Color 38" rgb="FBE3D5"/>
        <pm:color name="Color 39" rgb="FFD964"/>
        <pm:color name="Color 40" rgb="E1EFD8"/>
        <pm:color name="Color 41" rgb="B4C6E7"/>
        <pm:color name="Color 42" rgb="ED7D31"/>
        <pm:color name="Color 43" rgb="C7C7C7"/>
        <pm:color name="Color 44" rgb="5B9BD5"/>
        <pm:color name="Color 45" rgb="DDEBF7"/>
        <pm:color name="Color 46" rgb="D9D9D9"/>
        <pm:color name="Color 47" rgb="FFEB9C"/>
        <pm:color name="Color 48" rgb="BDD7EE"/>
        <pm:color name="Color 49" rgb="F2F2F2"/>
        <pm:color name="Color 50" rgb="FFE697"/>
        <pm:color name="Color 51" rgb="F8CAAB"/>
        <pm:color name="Color 52" rgb="C6EFCE"/>
        <pm:color name="Color 53" rgb="C5DFB3"/>
        <pm:color name="Color 54" rgb="4472C4"/>
        <pm:color name="Color 55" rgb="F4AF82"/>
        <pm:color name="Color 56" rgb="A8D08C"/>
        <pm:color name="Color 57" rgb="D9E1F2"/>
        <pm:color name="Color 58" rgb="FFC000"/>
        <pm:color name="Color 59" rgb="FFF2CA"/>
        <pm:color name="Color 60" rgb="FFCC99"/>
        <pm:color name="Color 61" rgb="EBEBEB"/>
        <pm:color name="Color 62" rgb="FFFFC0"/>
        <pm:color name="Color 63" rgb="70AD47"/>
        <pm:color name="Color 64" rgb="9BC2E6"/>
        <pm:color name="Color 65" rgb="8EA9DB"/>
        <pm:color name="Color 66" rgb="A0E0E0"/>
        <pm:color name="Color 67" rgb="A6CAF0"/>
        <pm:color name="Light Yellow" rgb="FFFF99"/>
        <pm:color name="Color 69" rgb="CC9CCC"/>
        <pm:color name="Color 70" rgb="996666"/>
        <pm:color name="Color 71" rgb="999933"/>
        <pm:color name="Color 72" rgb="969696"/>
        <pm:color name="Color 73" rgb="B2B2B2"/>
        <pm:color name="Color 74" rgb="3333CC"/>
        <pm:color name="Color 75" rgb="FF8001"/>
        <pm:color name="Color 76" rgb="9FB7E1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5"/>
  <sheetViews>
    <sheetView showGridLines="0" tabSelected="1" workbookViewId="0">
      <pane xSplit="4" ySplit="10" topLeftCell="E11" activePane="bottomRight" state="frozen"/>
      <selection pane="topRight"/>
      <selection pane="bottomLeft"/>
      <selection pane="bottomRight" activeCell="AL4" sqref="AL4"/>
    </sheetView>
  </sheetViews>
  <sheetFormatPr defaultColWidth="9.140625" defaultRowHeight="12.75"/>
  <cols>
    <col min="1" max="1" width="6.7109375" style="11" customWidth="1"/>
    <col min="2" max="2" width="3.7109375" style="12" customWidth="1"/>
    <col min="3" max="3" width="13" style="13" customWidth="1"/>
    <col min="4" max="4" width="35.7109375" style="14" customWidth="1"/>
    <col min="5" max="5" width="10.7109375" style="15" customWidth="1"/>
    <col min="6" max="6" width="5.28515625" style="16" customWidth="1"/>
    <col min="7" max="7" width="8.7109375" style="17" customWidth="1"/>
    <col min="8" max="9" width="9.7109375" style="17" hidden="1" customWidth="1"/>
    <col min="10" max="10" width="9.7109375" style="17" customWidth="1"/>
    <col min="11" max="11" width="7.42578125" style="18" hidden="1" customWidth="1"/>
    <col min="12" max="12" width="8.28515625" style="18" hidden="1" customWidth="1"/>
    <col min="13" max="13" width="9.140625" style="15" hidden="1"/>
    <col min="14" max="14" width="7" style="15" hidden="1" customWidth="1"/>
    <col min="15" max="15" width="3.5703125" style="16" customWidth="1"/>
    <col min="16" max="16" width="12.7109375" style="16" hidden="1" customWidth="1"/>
    <col min="17" max="19" width="13.28515625" style="15" hidden="1" customWidth="1"/>
    <col min="20" max="20" width="10.5703125" style="19" hidden="1" customWidth="1"/>
    <col min="21" max="21" width="10.28515625" style="19" hidden="1" customWidth="1"/>
    <col min="22" max="22" width="5.7109375" style="19" hidden="1" customWidth="1"/>
    <col min="23" max="23" width="9.140625" style="20" hidden="1"/>
    <col min="24" max="25" width="5.7109375" style="16" hidden="1" customWidth="1"/>
    <col min="26" max="26" width="7.5703125" style="16" hidden="1" customWidth="1"/>
    <col min="27" max="27" width="24.85546875" style="16" hidden="1" customWidth="1"/>
    <col min="28" max="28" width="4.28515625" style="16" hidden="1" customWidth="1"/>
    <col min="29" max="29" width="8.28515625" style="16" hidden="1" customWidth="1"/>
    <col min="30" max="30" width="8.7109375" style="16" hidden="1" customWidth="1"/>
    <col min="31" max="34" width="9.140625" style="16" hidden="1"/>
    <col min="35" max="35" width="9.140625" style="4"/>
    <col min="36" max="37" width="0" style="4" hidden="1" customWidth="1"/>
    <col min="38" max="16384" width="9.140625" style="4"/>
  </cols>
  <sheetData>
    <row r="1" spans="1:37" ht="24">
      <c r="A1" s="8" t="s">
        <v>67</v>
      </c>
      <c r="B1" s="4"/>
      <c r="C1" s="4"/>
      <c r="D1" s="4"/>
      <c r="E1" s="8" t="s">
        <v>215</v>
      </c>
      <c r="F1" s="4"/>
      <c r="G1" s="5"/>
      <c r="H1" s="4"/>
      <c r="I1" s="4"/>
      <c r="J1" s="5"/>
      <c r="K1" s="6"/>
      <c r="L1" s="4"/>
      <c r="M1" s="4"/>
      <c r="N1" s="4"/>
      <c r="O1" s="4"/>
      <c r="P1" s="4"/>
      <c r="Q1" s="7"/>
      <c r="R1" s="7"/>
      <c r="S1" s="7"/>
      <c r="T1" s="4"/>
      <c r="U1" s="4"/>
      <c r="V1" s="4"/>
      <c r="W1" s="4"/>
      <c r="X1" s="4"/>
      <c r="Y1" s="4"/>
      <c r="Z1" s="1" t="s">
        <v>1</v>
      </c>
      <c r="AA1" s="56" t="s">
        <v>2</v>
      </c>
      <c r="AB1" s="1" t="s">
        <v>3</v>
      </c>
      <c r="AC1" s="1" t="s">
        <v>4</v>
      </c>
      <c r="AD1" s="1" t="s">
        <v>5</v>
      </c>
      <c r="AE1" s="41" t="s">
        <v>6</v>
      </c>
      <c r="AF1" s="42" t="s">
        <v>7</v>
      </c>
      <c r="AG1" s="4"/>
      <c r="AH1" s="4"/>
    </row>
    <row r="2" spans="1:37">
      <c r="A2" s="8" t="s">
        <v>8</v>
      </c>
      <c r="B2" s="4"/>
      <c r="C2" s="4"/>
      <c r="D2" s="4"/>
      <c r="E2" s="8" t="s">
        <v>68</v>
      </c>
      <c r="F2" s="4"/>
      <c r="G2" s="5"/>
      <c r="H2" s="21"/>
      <c r="I2" s="4"/>
      <c r="J2" s="5"/>
      <c r="K2" s="6"/>
      <c r="L2" s="4"/>
      <c r="M2" s="4"/>
      <c r="N2" s="4"/>
      <c r="O2" s="4"/>
      <c r="P2" s="4"/>
      <c r="Q2" s="7"/>
      <c r="R2" s="7"/>
      <c r="S2" s="7"/>
      <c r="T2" s="4"/>
      <c r="U2" s="4"/>
      <c r="V2" s="4"/>
      <c r="W2" s="4"/>
      <c r="X2" s="4"/>
      <c r="Y2" s="4"/>
      <c r="Z2" s="1" t="s">
        <v>9</v>
      </c>
      <c r="AA2" s="2" t="s">
        <v>10</v>
      </c>
      <c r="AB2" s="2" t="s">
        <v>11</v>
      </c>
      <c r="AC2" s="2"/>
      <c r="AD2" s="3"/>
      <c r="AE2" s="41">
        <v>1</v>
      </c>
      <c r="AF2" s="43">
        <v>123.5</v>
      </c>
      <c r="AG2" s="4"/>
      <c r="AH2" s="4"/>
    </row>
    <row r="3" spans="1:37">
      <c r="A3" s="8" t="s">
        <v>12</v>
      </c>
      <c r="B3" s="4"/>
      <c r="C3" s="4"/>
      <c r="D3" s="4"/>
      <c r="E3" s="8" t="s">
        <v>13</v>
      </c>
      <c r="F3" s="4"/>
      <c r="G3" s="5"/>
      <c r="H3" s="4"/>
      <c r="I3" s="4"/>
      <c r="J3" s="5"/>
      <c r="K3" s="6"/>
      <c r="L3" s="4"/>
      <c r="M3" s="4"/>
      <c r="N3" s="4"/>
      <c r="O3" s="4"/>
      <c r="P3" s="4"/>
      <c r="Q3" s="7"/>
      <c r="R3" s="7"/>
      <c r="S3" s="7"/>
      <c r="T3" s="4"/>
      <c r="U3" s="4"/>
      <c r="V3" s="4"/>
      <c r="W3" s="4"/>
      <c r="X3" s="4"/>
      <c r="Y3" s="4"/>
      <c r="Z3" s="1" t="s">
        <v>14</v>
      </c>
      <c r="AA3" s="2" t="s">
        <v>15</v>
      </c>
      <c r="AB3" s="2" t="s">
        <v>11</v>
      </c>
      <c r="AC3" s="2" t="s">
        <v>16</v>
      </c>
      <c r="AD3" s="3" t="s">
        <v>17</v>
      </c>
      <c r="AE3" s="41">
        <v>2</v>
      </c>
      <c r="AF3" s="44">
        <v>123.46</v>
      </c>
      <c r="AG3" s="4"/>
      <c r="AH3" s="4"/>
    </row>
    <row r="4" spans="1:37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7"/>
      <c r="R4" s="7"/>
      <c r="S4" s="7"/>
      <c r="T4" s="4"/>
      <c r="U4" s="4"/>
      <c r="V4" s="4"/>
      <c r="W4" s="4"/>
      <c r="X4" s="4"/>
      <c r="Y4" s="4"/>
      <c r="Z4" s="1" t="s">
        <v>18</v>
      </c>
      <c r="AA4" s="2" t="s">
        <v>19</v>
      </c>
      <c r="AB4" s="2" t="s">
        <v>11</v>
      </c>
      <c r="AC4" s="2"/>
      <c r="AD4" s="3"/>
      <c r="AE4" s="41">
        <v>3</v>
      </c>
      <c r="AF4" s="45">
        <v>123.45699999999999</v>
      </c>
      <c r="AG4" s="4"/>
      <c r="AH4" s="4"/>
    </row>
    <row r="5" spans="1:37">
      <c r="A5" s="8" t="s">
        <v>69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7"/>
      <c r="R5" s="7"/>
      <c r="S5" s="7"/>
      <c r="T5" s="4"/>
      <c r="U5" s="4"/>
      <c r="V5" s="4"/>
      <c r="W5" s="4"/>
      <c r="X5" s="4"/>
      <c r="Y5" s="4"/>
      <c r="Z5" s="1" t="s">
        <v>20</v>
      </c>
      <c r="AA5" s="2" t="s">
        <v>15</v>
      </c>
      <c r="AB5" s="2" t="s">
        <v>11</v>
      </c>
      <c r="AC5" s="2" t="s">
        <v>16</v>
      </c>
      <c r="AD5" s="3" t="s">
        <v>17</v>
      </c>
      <c r="AE5" s="41">
        <v>4</v>
      </c>
      <c r="AF5" s="46">
        <v>123.4567</v>
      </c>
      <c r="AG5" s="4"/>
      <c r="AH5" s="4"/>
    </row>
    <row r="6" spans="1:37">
      <c r="A6" s="8" t="s">
        <v>70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7"/>
      <c r="R6" s="7"/>
      <c r="S6" s="7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1" t="s">
        <v>21</v>
      </c>
      <c r="AF6" s="44">
        <v>123.46</v>
      </c>
      <c r="AG6" s="4"/>
      <c r="AH6" s="4"/>
    </row>
    <row r="7" spans="1:37">
      <c r="A7" s="8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7"/>
      <c r="R7" s="7"/>
      <c r="S7" s="7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37" ht="13.5">
      <c r="A8" s="4"/>
      <c r="B8" s="22"/>
      <c r="C8" s="23"/>
      <c r="D8" s="58" t="s">
        <v>216</v>
      </c>
      <c r="E8" s="7"/>
      <c r="F8" s="4"/>
      <c r="G8" s="5"/>
      <c r="H8" s="5"/>
      <c r="I8" s="5"/>
      <c r="J8" s="5"/>
      <c r="K8" s="6"/>
      <c r="L8" s="6"/>
      <c r="M8" s="7"/>
      <c r="N8" s="7"/>
      <c r="O8" s="4"/>
      <c r="P8" s="4"/>
      <c r="Q8" s="7"/>
      <c r="R8" s="7"/>
      <c r="S8" s="7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7">
      <c r="A9" s="9" t="s">
        <v>22</v>
      </c>
      <c r="B9" s="9" t="s">
        <v>23</v>
      </c>
      <c r="C9" s="9" t="s">
        <v>24</v>
      </c>
      <c r="D9" s="9" t="s">
        <v>25</v>
      </c>
      <c r="E9" s="9" t="s">
        <v>26</v>
      </c>
      <c r="F9" s="9" t="s">
        <v>27</v>
      </c>
      <c r="G9" s="9" t="s">
        <v>28</v>
      </c>
      <c r="H9" s="9" t="s">
        <v>29</v>
      </c>
      <c r="I9" s="9" t="s">
        <v>30</v>
      </c>
      <c r="J9" s="9" t="s">
        <v>31</v>
      </c>
      <c r="K9" s="25" t="s">
        <v>32</v>
      </c>
      <c r="L9" s="26"/>
      <c r="M9" s="27" t="s">
        <v>33</v>
      </c>
      <c r="N9" s="26"/>
      <c r="O9" s="9" t="s">
        <v>0</v>
      </c>
      <c r="P9" s="28" t="s">
        <v>34</v>
      </c>
      <c r="Q9" s="31" t="s">
        <v>26</v>
      </c>
      <c r="R9" s="31" t="s">
        <v>26</v>
      </c>
      <c r="S9" s="28" t="s">
        <v>26</v>
      </c>
      <c r="T9" s="32" t="s">
        <v>35</v>
      </c>
      <c r="U9" s="33" t="s">
        <v>36</v>
      </c>
      <c r="V9" s="34" t="s">
        <v>37</v>
      </c>
      <c r="W9" s="9" t="s">
        <v>38</v>
      </c>
      <c r="X9" s="9" t="s">
        <v>39</v>
      </c>
      <c r="Y9" s="9" t="s">
        <v>40</v>
      </c>
      <c r="Z9" s="47" t="s">
        <v>41</v>
      </c>
      <c r="AA9" s="47" t="s">
        <v>42</v>
      </c>
      <c r="AB9" s="9" t="s">
        <v>37</v>
      </c>
      <c r="AC9" s="9" t="s">
        <v>43</v>
      </c>
      <c r="AD9" s="9" t="s">
        <v>44</v>
      </c>
      <c r="AE9" s="48" t="s">
        <v>45</v>
      </c>
      <c r="AF9" s="48" t="s">
        <v>46</v>
      </c>
      <c r="AG9" s="48" t="s">
        <v>26</v>
      </c>
      <c r="AH9" s="48" t="s">
        <v>47</v>
      </c>
      <c r="AJ9" s="4" t="s">
        <v>71</v>
      </c>
      <c r="AK9" s="4" t="s">
        <v>73</v>
      </c>
    </row>
    <row r="10" spans="1:37">
      <c r="A10" s="10" t="s">
        <v>48</v>
      </c>
      <c r="B10" s="10" t="s">
        <v>49</v>
      </c>
      <c r="C10" s="24"/>
      <c r="D10" s="10" t="s">
        <v>50</v>
      </c>
      <c r="E10" s="10" t="s">
        <v>51</v>
      </c>
      <c r="F10" s="10" t="s">
        <v>52</v>
      </c>
      <c r="G10" s="10" t="s">
        <v>53</v>
      </c>
      <c r="H10" s="10" t="s">
        <v>54</v>
      </c>
      <c r="I10" s="10" t="s">
        <v>55</v>
      </c>
      <c r="J10" s="10"/>
      <c r="K10" s="10" t="s">
        <v>28</v>
      </c>
      <c r="L10" s="10" t="s">
        <v>31</v>
      </c>
      <c r="M10" s="29" t="s">
        <v>28</v>
      </c>
      <c r="N10" s="10" t="s">
        <v>31</v>
      </c>
      <c r="O10" s="10" t="s">
        <v>56</v>
      </c>
      <c r="P10" s="30"/>
      <c r="Q10" s="35" t="s">
        <v>57</v>
      </c>
      <c r="R10" s="35" t="s">
        <v>58</v>
      </c>
      <c r="S10" s="30" t="s">
        <v>59</v>
      </c>
      <c r="T10" s="36" t="s">
        <v>60</v>
      </c>
      <c r="U10" s="37" t="s">
        <v>61</v>
      </c>
      <c r="V10" s="38" t="s">
        <v>62</v>
      </c>
      <c r="W10" s="39"/>
      <c r="X10" s="40"/>
      <c r="Y10" s="40"/>
      <c r="Z10" s="49" t="s">
        <v>63</v>
      </c>
      <c r="AA10" s="49" t="s">
        <v>48</v>
      </c>
      <c r="AB10" s="10" t="s">
        <v>64</v>
      </c>
      <c r="AC10" s="40"/>
      <c r="AD10" s="40"/>
      <c r="AE10" s="50"/>
      <c r="AF10" s="50"/>
      <c r="AG10" s="50"/>
      <c r="AH10" s="50"/>
      <c r="AJ10" s="4" t="s">
        <v>72</v>
      </c>
      <c r="AK10" s="4" t="s">
        <v>74</v>
      </c>
    </row>
    <row r="12" spans="1:37">
      <c r="B12" s="51" t="s">
        <v>75</v>
      </c>
    </row>
    <row r="13" spans="1:37">
      <c r="B13" s="13" t="s">
        <v>76</v>
      </c>
    </row>
    <row r="14" spans="1:37" ht="25.5">
      <c r="A14" s="11">
        <v>1</v>
      </c>
      <c r="B14" s="12" t="s">
        <v>77</v>
      </c>
      <c r="C14" s="13" t="s">
        <v>78</v>
      </c>
      <c r="D14" s="14" t="s">
        <v>79</v>
      </c>
      <c r="E14" s="15">
        <v>158.19999999999999</v>
      </c>
      <c r="F14" s="16" t="s">
        <v>80</v>
      </c>
      <c r="H14" s="17">
        <f t="shared" ref="H14:H23" si="0">ROUND(E14*G14,2)</f>
        <v>0</v>
      </c>
      <c r="J14" s="17">
        <f t="shared" ref="J14:J23" si="1">ROUND(E14*G14,2)</f>
        <v>0</v>
      </c>
      <c r="L14" s="18">
        <f t="shared" ref="L14:L23" si="2">E14*K14</f>
        <v>0</v>
      </c>
      <c r="M14" s="15">
        <v>0.24</v>
      </c>
      <c r="N14" s="15">
        <f t="shared" ref="N14:N23" si="3">E14*M14</f>
        <v>37.967999999999996</v>
      </c>
      <c r="O14" s="16">
        <v>0</v>
      </c>
      <c r="P14" s="16" t="s">
        <v>81</v>
      </c>
      <c r="V14" s="19" t="s">
        <v>66</v>
      </c>
      <c r="X14" s="13" t="s">
        <v>82</v>
      </c>
      <c r="Y14" s="13" t="s">
        <v>78</v>
      </c>
      <c r="Z14" s="16" t="s">
        <v>83</v>
      </c>
      <c r="AJ14" s="4" t="s">
        <v>84</v>
      </c>
      <c r="AK14" s="4" t="s">
        <v>85</v>
      </c>
    </row>
    <row r="15" spans="1:37" ht="25.5">
      <c r="A15" s="11">
        <v>2</v>
      </c>
      <c r="B15" s="12" t="s">
        <v>77</v>
      </c>
      <c r="C15" s="13" t="s">
        <v>86</v>
      </c>
      <c r="D15" s="14" t="s">
        <v>87</v>
      </c>
      <c r="E15" s="15">
        <v>158.19999999999999</v>
      </c>
      <c r="F15" s="16" t="s">
        <v>80</v>
      </c>
      <c r="H15" s="17">
        <f t="shared" si="0"/>
        <v>0</v>
      </c>
      <c r="J15" s="17">
        <f t="shared" si="1"/>
        <v>0</v>
      </c>
      <c r="L15" s="18">
        <f t="shared" si="2"/>
        <v>0</v>
      </c>
      <c r="M15" s="15">
        <v>9.8000000000000004E-2</v>
      </c>
      <c r="N15" s="15">
        <f t="shared" si="3"/>
        <v>15.503599999999999</v>
      </c>
      <c r="O15" s="16">
        <v>0</v>
      </c>
      <c r="P15" s="16" t="s">
        <v>81</v>
      </c>
      <c r="V15" s="19" t="s">
        <v>66</v>
      </c>
      <c r="X15" s="13" t="s">
        <v>88</v>
      </c>
      <c r="Y15" s="13" t="s">
        <v>86</v>
      </c>
      <c r="Z15" s="16" t="s">
        <v>83</v>
      </c>
      <c r="AJ15" s="4" t="s">
        <v>84</v>
      </c>
      <c r="AK15" s="4" t="s">
        <v>85</v>
      </c>
    </row>
    <row r="16" spans="1:37">
      <c r="A16" s="11">
        <v>3</v>
      </c>
      <c r="B16" s="12" t="s">
        <v>89</v>
      </c>
      <c r="C16" s="13" t="s">
        <v>90</v>
      </c>
      <c r="D16" s="14" t="s">
        <v>91</v>
      </c>
      <c r="E16" s="15">
        <v>32.700000000000003</v>
      </c>
      <c r="F16" s="16" t="s">
        <v>92</v>
      </c>
      <c r="H16" s="17">
        <f t="shared" si="0"/>
        <v>0</v>
      </c>
      <c r="J16" s="17">
        <f t="shared" si="1"/>
        <v>0</v>
      </c>
      <c r="L16" s="18">
        <f t="shared" si="2"/>
        <v>0</v>
      </c>
      <c r="M16" s="15">
        <v>0.14499999999999999</v>
      </c>
      <c r="N16" s="15">
        <f t="shared" si="3"/>
        <v>4.7415000000000003</v>
      </c>
      <c r="O16" s="16">
        <v>0</v>
      </c>
      <c r="P16" s="16" t="s">
        <v>81</v>
      </c>
      <c r="V16" s="19" t="s">
        <v>66</v>
      </c>
      <c r="X16" s="13" t="s">
        <v>93</v>
      </c>
      <c r="Y16" s="13" t="s">
        <v>90</v>
      </c>
      <c r="Z16" s="16" t="s">
        <v>83</v>
      </c>
      <c r="AJ16" s="4" t="s">
        <v>84</v>
      </c>
      <c r="AK16" s="4" t="s">
        <v>85</v>
      </c>
    </row>
    <row r="17" spans="1:37" ht="25.5">
      <c r="A17" s="11">
        <v>4</v>
      </c>
      <c r="B17" s="12" t="s">
        <v>94</v>
      </c>
      <c r="C17" s="13" t="s">
        <v>95</v>
      </c>
      <c r="D17" s="14" t="s">
        <v>96</v>
      </c>
      <c r="E17" s="15">
        <v>17.093</v>
      </c>
      <c r="F17" s="16" t="s">
        <v>97</v>
      </c>
      <c r="H17" s="17">
        <f t="shared" si="0"/>
        <v>0</v>
      </c>
      <c r="J17" s="17">
        <f t="shared" si="1"/>
        <v>0</v>
      </c>
      <c r="L17" s="18">
        <f t="shared" si="2"/>
        <v>0</v>
      </c>
      <c r="N17" s="15">
        <f t="shared" si="3"/>
        <v>0</v>
      </c>
      <c r="O17" s="16">
        <v>0</v>
      </c>
      <c r="P17" s="16" t="s">
        <v>81</v>
      </c>
      <c r="V17" s="19" t="s">
        <v>66</v>
      </c>
      <c r="X17" s="13" t="s">
        <v>98</v>
      </c>
      <c r="Y17" s="13" t="s">
        <v>95</v>
      </c>
      <c r="Z17" s="16" t="s">
        <v>99</v>
      </c>
      <c r="AJ17" s="4" t="s">
        <v>84</v>
      </c>
      <c r="AK17" s="4" t="s">
        <v>85</v>
      </c>
    </row>
    <row r="18" spans="1:37">
      <c r="A18" s="11">
        <v>5</v>
      </c>
      <c r="B18" s="12" t="s">
        <v>94</v>
      </c>
      <c r="C18" s="13" t="s">
        <v>100</v>
      </c>
      <c r="D18" s="14" t="s">
        <v>101</v>
      </c>
      <c r="E18" s="15">
        <v>17.093</v>
      </c>
      <c r="F18" s="16" t="s">
        <v>97</v>
      </c>
      <c r="H18" s="17">
        <f t="shared" si="0"/>
        <v>0</v>
      </c>
      <c r="J18" s="17">
        <f t="shared" si="1"/>
        <v>0</v>
      </c>
      <c r="L18" s="18">
        <f t="shared" si="2"/>
        <v>0</v>
      </c>
      <c r="N18" s="15">
        <f t="shared" si="3"/>
        <v>0</v>
      </c>
      <c r="O18" s="16">
        <v>0</v>
      </c>
      <c r="P18" s="16" t="s">
        <v>81</v>
      </c>
      <c r="V18" s="19" t="s">
        <v>66</v>
      </c>
      <c r="X18" s="13" t="s">
        <v>102</v>
      </c>
      <c r="Y18" s="13" t="s">
        <v>100</v>
      </c>
      <c r="Z18" s="16" t="s">
        <v>99</v>
      </c>
      <c r="AJ18" s="4" t="s">
        <v>84</v>
      </c>
      <c r="AK18" s="4" t="s">
        <v>85</v>
      </c>
    </row>
    <row r="19" spans="1:37">
      <c r="A19" s="11">
        <v>6</v>
      </c>
      <c r="B19" s="12" t="s">
        <v>89</v>
      </c>
      <c r="C19" s="13" t="s">
        <v>103</v>
      </c>
      <c r="D19" s="14" t="s">
        <v>104</v>
      </c>
      <c r="E19" s="15">
        <v>16.946999999999999</v>
      </c>
      <c r="F19" s="16" t="s">
        <v>97</v>
      </c>
      <c r="H19" s="17">
        <f t="shared" si="0"/>
        <v>0</v>
      </c>
      <c r="J19" s="17">
        <f t="shared" si="1"/>
        <v>0</v>
      </c>
      <c r="L19" s="18">
        <f t="shared" si="2"/>
        <v>0</v>
      </c>
      <c r="N19" s="15">
        <f t="shared" si="3"/>
        <v>0</v>
      </c>
      <c r="O19" s="16">
        <v>0</v>
      </c>
      <c r="P19" s="16" t="s">
        <v>81</v>
      </c>
      <c r="V19" s="19" t="s">
        <v>66</v>
      </c>
      <c r="X19" s="13" t="s">
        <v>105</v>
      </c>
      <c r="Y19" s="13" t="s">
        <v>103</v>
      </c>
      <c r="Z19" s="16" t="s">
        <v>99</v>
      </c>
      <c r="AJ19" s="4" t="s">
        <v>84</v>
      </c>
      <c r="AK19" s="4" t="s">
        <v>85</v>
      </c>
    </row>
    <row r="20" spans="1:37">
      <c r="A20" s="11">
        <v>7</v>
      </c>
      <c r="B20" s="12" t="s">
        <v>89</v>
      </c>
      <c r="C20" s="13" t="s">
        <v>106</v>
      </c>
      <c r="D20" s="14" t="s">
        <v>107</v>
      </c>
      <c r="E20" s="15">
        <v>16.946999999999999</v>
      </c>
      <c r="F20" s="16" t="s">
        <v>97</v>
      </c>
      <c r="H20" s="17">
        <f t="shared" si="0"/>
        <v>0</v>
      </c>
      <c r="J20" s="17">
        <f t="shared" si="1"/>
        <v>0</v>
      </c>
      <c r="L20" s="18">
        <f t="shared" si="2"/>
        <v>0</v>
      </c>
      <c r="N20" s="15">
        <f t="shared" si="3"/>
        <v>0</v>
      </c>
      <c r="O20" s="16">
        <v>0</v>
      </c>
      <c r="P20" s="16" t="s">
        <v>81</v>
      </c>
      <c r="V20" s="19" t="s">
        <v>66</v>
      </c>
      <c r="X20" s="13" t="s">
        <v>108</v>
      </c>
      <c r="Y20" s="13" t="s">
        <v>106</v>
      </c>
      <c r="Z20" s="16" t="s">
        <v>99</v>
      </c>
      <c r="AJ20" s="4" t="s">
        <v>84</v>
      </c>
      <c r="AK20" s="4" t="s">
        <v>85</v>
      </c>
    </row>
    <row r="21" spans="1:37" ht="25.5">
      <c r="A21" s="11">
        <v>8</v>
      </c>
      <c r="B21" s="12" t="s">
        <v>89</v>
      </c>
      <c r="C21" s="13" t="s">
        <v>109</v>
      </c>
      <c r="D21" s="14" t="s">
        <v>110</v>
      </c>
      <c r="E21" s="15">
        <v>34.04</v>
      </c>
      <c r="F21" s="16" t="s">
        <v>97</v>
      </c>
      <c r="H21" s="17">
        <f t="shared" si="0"/>
        <v>0</v>
      </c>
      <c r="J21" s="17">
        <f t="shared" si="1"/>
        <v>0</v>
      </c>
      <c r="L21" s="18">
        <f t="shared" si="2"/>
        <v>0</v>
      </c>
      <c r="N21" s="15">
        <f t="shared" si="3"/>
        <v>0</v>
      </c>
      <c r="O21" s="16">
        <v>0</v>
      </c>
      <c r="P21" s="16" t="s">
        <v>81</v>
      </c>
      <c r="V21" s="19" t="s">
        <v>66</v>
      </c>
      <c r="X21" s="13" t="s">
        <v>111</v>
      </c>
      <c r="Y21" s="13" t="s">
        <v>109</v>
      </c>
      <c r="Z21" s="16" t="s">
        <v>112</v>
      </c>
      <c r="AJ21" s="4" t="s">
        <v>84</v>
      </c>
      <c r="AK21" s="4" t="s">
        <v>85</v>
      </c>
    </row>
    <row r="22" spans="1:37">
      <c r="A22" s="11">
        <v>9</v>
      </c>
      <c r="B22" s="12" t="s">
        <v>89</v>
      </c>
      <c r="C22" s="13" t="s">
        <v>113</v>
      </c>
      <c r="D22" s="14" t="s">
        <v>114</v>
      </c>
      <c r="E22" s="15">
        <v>34.04</v>
      </c>
      <c r="F22" s="16" t="s">
        <v>97</v>
      </c>
      <c r="H22" s="17">
        <f t="shared" si="0"/>
        <v>0</v>
      </c>
      <c r="J22" s="17">
        <f t="shared" si="1"/>
        <v>0</v>
      </c>
      <c r="L22" s="18">
        <f t="shared" si="2"/>
        <v>0</v>
      </c>
      <c r="N22" s="15">
        <f t="shared" si="3"/>
        <v>0</v>
      </c>
      <c r="O22" s="16">
        <v>0</v>
      </c>
      <c r="P22" s="16" t="s">
        <v>81</v>
      </c>
      <c r="V22" s="19" t="s">
        <v>66</v>
      </c>
      <c r="X22" s="13" t="s">
        <v>115</v>
      </c>
      <c r="Y22" s="13" t="s">
        <v>113</v>
      </c>
      <c r="Z22" s="16" t="s">
        <v>99</v>
      </c>
      <c r="AJ22" s="4" t="s">
        <v>84</v>
      </c>
      <c r="AK22" s="4" t="s">
        <v>85</v>
      </c>
    </row>
    <row r="23" spans="1:37">
      <c r="A23" s="11">
        <v>10</v>
      </c>
      <c r="B23" s="12" t="s">
        <v>89</v>
      </c>
      <c r="C23" s="13" t="s">
        <v>116</v>
      </c>
      <c r="D23" s="14" t="s">
        <v>117</v>
      </c>
      <c r="E23" s="15">
        <v>34.04</v>
      </c>
      <c r="F23" s="16" t="s">
        <v>97</v>
      </c>
      <c r="H23" s="17">
        <f t="shared" si="0"/>
        <v>0</v>
      </c>
      <c r="J23" s="17">
        <f t="shared" si="1"/>
        <v>0</v>
      </c>
      <c r="L23" s="18">
        <f t="shared" si="2"/>
        <v>0</v>
      </c>
      <c r="N23" s="15">
        <f t="shared" si="3"/>
        <v>0</v>
      </c>
      <c r="O23" s="16">
        <v>0</v>
      </c>
      <c r="P23" s="16" t="s">
        <v>81</v>
      </c>
      <c r="V23" s="19" t="s">
        <v>66</v>
      </c>
      <c r="X23" s="13" t="s">
        <v>118</v>
      </c>
      <c r="Y23" s="13" t="s">
        <v>116</v>
      </c>
      <c r="Z23" s="16" t="s">
        <v>112</v>
      </c>
      <c r="AJ23" s="4" t="s">
        <v>84</v>
      </c>
      <c r="AK23" s="4" t="s">
        <v>85</v>
      </c>
    </row>
    <row r="24" spans="1:37">
      <c r="D24" s="52" t="s">
        <v>119</v>
      </c>
      <c r="E24" s="53">
        <f>J24</f>
        <v>0</v>
      </c>
      <c r="H24" s="53">
        <f>SUM(H12:H23)</f>
        <v>0</v>
      </c>
      <c r="I24" s="53">
        <f>SUM(I12:I23)</f>
        <v>0</v>
      </c>
      <c r="J24" s="53">
        <f>SUM(J12:J23)</f>
        <v>0</v>
      </c>
      <c r="L24" s="54">
        <f>SUM(L12:L23)</f>
        <v>0</v>
      </c>
      <c r="N24" s="55">
        <f>SUM(N12:N23)</f>
        <v>58.213099999999997</v>
      </c>
      <c r="W24" s="20">
        <f>SUM(W12:W23)</f>
        <v>0</v>
      </c>
    </row>
    <row r="26" spans="1:37">
      <c r="B26" s="13" t="s">
        <v>120</v>
      </c>
    </row>
    <row r="27" spans="1:37" ht="25.5">
      <c r="A27" s="11">
        <v>11</v>
      </c>
      <c r="B27" s="12" t="s">
        <v>121</v>
      </c>
      <c r="C27" s="13" t="s">
        <v>122</v>
      </c>
      <c r="D27" s="14" t="s">
        <v>123</v>
      </c>
      <c r="E27" s="15">
        <v>407</v>
      </c>
      <c r="F27" s="16" t="s">
        <v>80</v>
      </c>
      <c r="H27" s="17">
        <f>ROUND(E27*G27,2)</f>
        <v>0</v>
      </c>
      <c r="J27" s="17">
        <f>ROUND(E27*G27,2)</f>
        <v>0</v>
      </c>
      <c r="K27" s="18">
        <v>0.20266000000000001</v>
      </c>
      <c r="L27" s="18">
        <f>E27*K27</f>
        <v>82.482619999999997</v>
      </c>
      <c r="N27" s="15">
        <f>E27*M27</f>
        <v>0</v>
      </c>
      <c r="O27" s="16">
        <v>0</v>
      </c>
      <c r="P27" s="16" t="s">
        <v>81</v>
      </c>
      <c r="V27" s="19" t="s">
        <v>66</v>
      </c>
      <c r="X27" s="13" t="s">
        <v>124</v>
      </c>
      <c r="Y27" s="13" t="s">
        <v>122</v>
      </c>
      <c r="Z27" s="16" t="s">
        <v>125</v>
      </c>
      <c r="AJ27" s="4" t="s">
        <v>84</v>
      </c>
      <c r="AK27" s="4" t="s">
        <v>85</v>
      </c>
    </row>
    <row r="28" spans="1:37" ht="25.5">
      <c r="A28" s="11">
        <v>12</v>
      </c>
      <c r="B28" s="12" t="s">
        <v>126</v>
      </c>
      <c r="C28" s="13" t="s">
        <v>127</v>
      </c>
      <c r="D28" s="14" t="s">
        <v>128</v>
      </c>
      <c r="E28" s="15">
        <v>3</v>
      </c>
      <c r="F28" s="16" t="s">
        <v>129</v>
      </c>
      <c r="H28" s="17">
        <f>ROUND(E28*G28,2)</f>
        <v>0</v>
      </c>
      <c r="J28" s="17">
        <f>ROUND(E28*G28,2)</f>
        <v>0</v>
      </c>
      <c r="K28" s="18">
        <v>9.9820000000000006E-2</v>
      </c>
      <c r="L28" s="18">
        <f>E28*K28</f>
        <v>0.29946</v>
      </c>
      <c r="N28" s="15">
        <f>E28*M28</f>
        <v>0</v>
      </c>
      <c r="O28" s="16">
        <v>0</v>
      </c>
      <c r="P28" s="16" t="s">
        <v>81</v>
      </c>
      <c r="V28" s="19" t="s">
        <v>66</v>
      </c>
      <c r="X28" s="13" t="s">
        <v>130</v>
      </c>
      <c r="Y28" s="13" t="s">
        <v>127</v>
      </c>
      <c r="Z28" s="16" t="s">
        <v>131</v>
      </c>
      <c r="AJ28" s="4" t="s">
        <v>84</v>
      </c>
      <c r="AK28" s="4" t="s">
        <v>85</v>
      </c>
    </row>
    <row r="29" spans="1:37">
      <c r="D29" s="52" t="s">
        <v>132</v>
      </c>
      <c r="E29" s="53">
        <f>J29</f>
        <v>0</v>
      </c>
      <c r="H29" s="53">
        <f>SUM(H26:H28)</f>
        <v>0</v>
      </c>
      <c r="I29" s="53">
        <f>SUM(I26:I28)</f>
        <v>0</v>
      </c>
      <c r="J29" s="53">
        <f>SUM(J26:J28)</f>
        <v>0</v>
      </c>
      <c r="L29" s="54">
        <f>SUM(L26:L28)</f>
        <v>82.782079999999993</v>
      </c>
      <c r="N29" s="55">
        <f>SUM(N26:N28)</f>
        <v>0</v>
      </c>
      <c r="W29" s="20">
        <f>SUM(W26:W28)</f>
        <v>0</v>
      </c>
    </row>
    <row r="31" spans="1:37">
      <c r="B31" s="13" t="s">
        <v>133</v>
      </c>
    </row>
    <row r="32" spans="1:37" ht="25.5">
      <c r="A32" s="11">
        <v>13</v>
      </c>
      <c r="B32" s="12" t="s">
        <v>77</v>
      </c>
      <c r="C32" s="13" t="s">
        <v>134</v>
      </c>
      <c r="D32" s="14" t="s">
        <v>135</v>
      </c>
      <c r="E32" s="15">
        <v>407</v>
      </c>
      <c r="F32" s="16" t="s">
        <v>80</v>
      </c>
      <c r="H32" s="17">
        <f t="shared" ref="H32:H38" si="4">ROUND(E32*G32,2)</f>
        <v>0</v>
      </c>
      <c r="J32" s="17">
        <f t="shared" ref="J32:J40" si="5">ROUND(E32*G32,2)</f>
        <v>0</v>
      </c>
      <c r="K32" s="18">
        <v>0.27267000000000002</v>
      </c>
      <c r="L32" s="18">
        <f t="shared" ref="L32:L40" si="6">E32*K32</f>
        <v>110.97669</v>
      </c>
      <c r="N32" s="15">
        <f t="shared" ref="N32:N40" si="7">E32*M32</f>
        <v>0</v>
      </c>
      <c r="O32" s="16">
        <v>0</v>
      </c>
      <c r="P32" s="16" t="s">
        <v>81</v>
      </c>
      <c r="V32" s="19" t="s">
        <v>66</v>
      </c>
      <c r="X32" s="13" t="s">
        <v>136</v>
      </c>
      <c r="Y32" s="13" t="s">
        <v>134</v>
      </c>
      <c r="Z32" s="16" t="s">
        <v>137</v>
      </c>
      <c r="AJ32" s="4" t="s">
        <v>84</v>
      </c>
      <c r="AK32" s="4" t="s">
        <v>85</v>
      </c>
    </row>
    <row r="33" spans="1:37">
      <c r="A33" s="11">
        <v>14</v>
      </c>
      <c r="B33" s="12" t="s">
        <v>77</v>
      </c>
      <c r="C33" s="13" t="s">
        <v>138</v>
      </c>
      <c r="D33" s="14" t="s">
        <v>139</v>
      </c>
      <c r="E33" s="15">
        <v>25.068999999999999</v>
      </c>
      <c r="F33" s="16" t="s">
        <v>97</v>
      </c>
      <c r="H33" s="17">
        <f t="shared" si="4"/>
        <v>0</v>
      </c>
      <c r="J33" s="17">
        <f t="shared" si="5"/>
        <v>0</v>
      </c>
      <c r="L33" s="18">
        <f t="shared" si="6"/>
        <v>0</v>
      </c>
      <c r="N33" s="15">
        <f t="shared" si="7"/>
        <v>0</v>
      </c>
      <c r="O33" s="16">
        <v>0</v>
      </c>
      <c r="P33" s="16" t="s">
        <v>81</v>
      </c>
      <c r="V33" s="19" t="s">
        <v>66</v>
      </c>
      <c r="X33" s="13" t="s">
        <v>140</v>
      </c>
      <c r="Y33" s="13" t="s">
        <v>138</v>
      </c>
      <c r="Z33" s="16" t="s">
        <v>141</v>
      </c>
      <c r="AJ33" s="4" t="s">
        <v>84</v>
      </c>
      <c r="AK33" s="4" t="s">
        <v>85</v>
      </c>
    </row>
    <row r="34" spans="1:37" ht="25.5">
      <c r="A34" s="11">
        <v>15</v>
      </c>
      <c r="B34" s="12" t="s">
        <v>89</v>
      </c>
      <c r="C34" s="13" t="s">
        <v>142</v>
      </c>
      <c r="D34" s="14" t="s">
        <v>143</v>
      </c>
      <c r="E34" s="15">
        <v>1222</v>
      </c>
      <c r="F34" s="16" t="s">
        <v>80</v>
      </c>
      <c r="H34" s="17">
        <f t="shared" si="4"/>
        <v>0</v>
      </c>
      <c r="J34" s="17">
        <f t="shared" si="5"/>
        <v>0</v>
      </c>
      <c r="K34" s="18">
        <v>7.1000000000000002E-4</v>
      </c>
      <c r="L34" s="18">
        <f t="shared" si="6"/>
        <v>0.86762000000000006</v>
      </c>
      <c r="N34" s="15">
        <f t="shared" si="7"/>
        <v>0</v>
      </c>
      <c r="O34" s="16">
        <v>0</v>
      </c>
      <c r="P34" s="16" t="s">
        <v>81</v>
      </c>
      <c r="V34" s="19" t="s">
        <v>66</v>
      </c>
      <c r="X34" s="13" t="s">
        <v>144</v>
      </c>
      <c r="Y34" s="13" t="s">
        <v>142</v>
      </c>
      <c r="Z34" s="16" t="s">
        <v>141</v>
      </c>
      <c r="AJ34" s="4" t="s">
        <v>84</v>
      </c>
      <c r="AK34" s="4" t="s">
        <v>85</v>
      </c>
    </row>
    <row r="35" spans="1:37">
      <c r="A35" s="11">
        <v>16</v>
      </c>
      <c r="B35" s="12" t="s">
        <v>77</v>
      </c>
      <c r="C35" s="13" t="s">
        <v>145</v>
      </c>
      <c r="D35" s="14" t="s">
        <v>146</v>
      </c>
      <c r="E35" s="15">
        <v>1222</v>
      </c>
      <c r="F35" s="16" t="s">
        <v>80</v>
      </c>
      <c r="H35" s="17">
        <f t="shared" si="4"/>
        <v>0</v>
      </c>
      <c r="J35" s="17">
        <f t="shared" si="5"/>
        <v>0</v>
      </c>
      <c r="K35" s="18">
        <v>9.8680000000000004E-2</v>
      </c>
      <c r="L35" s="18">
        <f t="shared" si="6"/>
        <v>120.58696</v>
      </c>
      <c r="N35" s="15">
        <f t="shared" si="7"/>
        <v>0</v>
      </c>
      <c r="O35" s="16">
        <v>0</v>
      </c>
      <c r="P35" s="16" t="s">
        <v>81</v>
      </c>
      <c r="V35" s="19" t="s">
        <v>66</v>
      </c>
      <c r="X35" s="13" t="s">
        <v>147</v>
      </c>
      <c r="Y35" s="13" t="s">
        <v>145</v>
      </c>
      <c r="Z35" s="16" t="s">
        <v>141</v>
      </c>
      <c r="AJ35" s="4" t="s">
        <v>84</v>
      </c>
      <c r="AK35" s="4" t="s">
        <v>85</v>
      </c>
    </row>
    <row r="36" spans="1:37" ht="25.5">
      <c r="A36" s="11">
        <v>17</v>
      </c>
      <c r="B36" s="12" t="s">
        <v>77</v>
      </c>
      <c r="C36" s="13" t="s">
        <v>148</v>
      </c>
      <c r="D36" s="14" t="s">
        <v>149</v>
      </c>
      <c r="E36" s="15">
        <v>1222</v>
      </c>
      <c r="F36" s="16" t="s">
        <v>80</v>
      </c>
      <c r="H36" s="17">
        <f t="shared" si="4"/>
        <v>0</v>
      </c>
      <c r="J36" s="17">
        <f t="shared" si="5"/>
        <v>0</v>
      </c>
      <c r="K36" s="18">
        <v>9.7699999999999995E-2</v>
      </c>
      <c r="L36" s="18">
        <f t="shared" si="6"/>
        <v>119.38939999999999</v>
      </c>
      <c r="N36" s="15">
        <f t="shared" si="7"/>
        <v>0</v>
      </c>
      <c r="O36" s="16">
        <v>0</v>
      </c>
      <c r="P36" s="16" t="s">
        <v>81</v>
      </c>
      <c r="V36" s="19" t="s">
        <v>66</v>
      </c>
      <c r="X36" s="13" t="s">
        <v>150</v>
      </c>
      <c r="Y36" s="13" t="s">
        <v>148</v>
      </c>
      <c r="Z36" s="16" t="s">
        <v>141</v>
      </c>
      <c r="AJ36" s="4" t="s">
        <v>84</v>
      </c>
      <c r="AK36" s="4" t="s">
        <v>85</v>
      </c>
    </row>
    <row r="37" spans="1:37" ht="25.5">
      <c r="A37" s="11">
        <v>18</v>
      </c>
      <c r="B37" s="12" t="s">
        <v>77</v>
      </c>
      <c r="C37" s="13" t="s">
        <v>151</v>
      </c>
      <c r="D37" s="14" t="s">
        <v>152</v>
      </c>
      <c r="E37" s="15">
        <v>64.05</v>
      </c>
      <c r="F37" s="16" t="s">
        <v>80</v>
      </c>
      <c r="H37" s="17">
        <f t="shared" si="4"/>
        <v>0</v>
      </c>
      <c r="J37" s="17">
        <f t="shared" si="5"/>
        <v>0</v>
      </c>
      <c r="K37" s="18">
        <v>0.22173000000000001</v>
      </c>
      <c r="L37" s="18">
        <f t="shared" si="6"/>
        <v>14.2018065</v>
      </c>
      <c r="N37" s="15">
        <f t="shared" si="7"/>
        <v>0</v>
      </c>
      <c r="O37" s="16">
        <v>0</v>
      </c>
      <c r="P37" s="16" t="s">
        <v>81</v>
      </c>
      <c r="V37" s="19" t="s">
        <v>66</v>
      </c>
      <c r="X37" s="13" t="s">
        <v>153</v>
      </c>
      <c r="Y37" s="13" t="s">
        <v>151</v>
      </c>
      <c r="Z37" s="16" t="s">
        <v>141</v>
      </c>
      <c r="AJ37" s="4" t="s">
        <v>84</v>
      </c>
      <c r="AK37" s="4" t="s">
        <v>85</v>
      </c>
    </row>
    <row r="38" spans="1:37" ht="25.5">
      <c r="A38" s="11">
        <v>19</v>
      </c>
      <c r="B38" s="12" t="s">
        <v>77</v>
      </c>
      <c r="C38" s="13" t="s">
        <v>154</v>
      </c>
      <c r="D38" s="14" t="s">
        <v>155</v>
      </c>
      <c r="E38" s="15">
        <v>407</v>
      </c>
      <c r="F38" s="16" t="s">
        <v>80</v>
      </c>
      <c r="H38" s="17">
        <f t="shared" si="4"/>
        <v>0</v>
      </c>
      <c r="J38" s="17">
        <f t="shared" si="5"/>
        <v>0</v>
      </c>
      <c r="K38" s="18">
        <v>7.3999999999999996E-2</v>
      </c>
      <c r="L38" s="18">
        <f t="shared" si="6"/>
        <v>30.117999999999999</v>
      </c>
      <c r="N38" s="15">
        <f t="shared" si="7"/>
        <v>0</v>
      </c>
      <c r="O38" s="16">
        <v>0</v>
      </c>
      <c r="P38" s="16" t="s">
        <v>81</v>
      </c>
      <c r="V38" s="19" t="s">
        <v>66</v>
      </c>
      <c r="X38" s="13" t="s">
        <v>156</v>
      </c>
      <c r="Y38" s="13" t="s">
        <v>154</v>
      </c>
      <c r="Z38" s="16" t="s">
        <v>141</v>
      </c>
      <c r="AJ38" s="4" t="s">
        <v>84</v>
      </c>
      <c r="AK38" s="4" t="s">
        <v>85</v>
      </c>
    </row>
    <row r="39" spans="1:37">
      <c r="A39" s="11">
        <v>20</v>
      </c>
      <c r="B39" s="12" t="s">
        <v>157</v>
      </c>
      <c r="C39" s="13" t="s">
        <v>158</v>
      </c>
      <c r="D39" s="14" t="s">
        <v>159</v>
      </c>
      <c r="E39" s="15">
        <v>427.35</v>
      </c>
      <c r="F39" s="16" t="s">
        <v>80</v>
      </c>
      <c r="I39" s="17">
        <f>ROUND(E39*G39,2)</f>
        <v>0</v>
      </c>
      <c r="J39" s="17">
        <f t="shared" si="5"/>
        <v>0</v>
      </c>
      <c r="L39" s="18">
        <f t="shared" si="6"/>
        <v>0</v>
      </c>
      <c r="N39" s="15">
        <f t="shared" si="7"/>
        <v>0</v>
      </c>
      <c r="O39" s="16">
        <v>0</v>
      </c>
      <c r="P39" s="16" t="s">
        <v>81</v>
      </c>
      <c r="V39" s="19" t="s">
        <v>65</v>
      </c>
      <c r="X39" s="13" t="s">
        <v>158</v>
      </c>
      <c r="Y39" s="13" t="s">
        <v>158</v>
      </c>
      <c r="Z39" s="16" t="s">
        <v>160</v>
      </c>
      <c r="AA39" s="13" t="s">
        <v>81</v>
      </c>
      <c r="AJ39" s="4" t="s">
        <v>161</v>
      </c>
      <c r="AK39" s="4" t="s">
        <v>85</v>
      </c>
    </row>
    <row r="40" spans="1:37">
      <c r="A40" s="11">
        <v>21</v>
      </c>
      <c r="B40" s="12" t="s">
        <v>77</v>
      </c>
      <c r="C40" s="13" t="s">
        <v>162</v>
      </c>
      <c r="D40" s="14" t="s">
        <v>163</v>
      </c>
      <c r="E40" s="15">
        <v>297.39999999999998</v>
      </c>
      <c r="F40" s="16" t="s">
        <v>92</v>
      </c>
      <c r="H40" s="17">
        <f>ROUND(E40*G40,2)</f>
        <v>0</v>
      </c>
      <c r="J40" s="17">
        <f t="shared" si="5"/>
        <v>0</v>
      </c>
      <c r="K40" s="18">
        <v>3.5999999999999999E-3</v>
      </c>
      <c r="L40" s="18">
        <f t="shared" si="6"/>
        <v>1.0706399999999998</v>
      </c>
      <c r="N40" s="15">
        <f t="shared" si="7"/>
        <v>0</v>
      </c>
      <c r="O40" s="16">
        <v>0</v>
      </c>
      <c r="P40" s="16" t="s">
        <v>81</v>
      </c>
      <c r="V40" s="19" t="s">
        <v>66</v>
      </c>
      <c r="X40" s="13" t="s">
        <v>164</v>
      </c>
      <c r="Y40" s="13" t="s">
        <v>162</v>
      </c>
      <c r="Z40" s="16" t="s">
        <v>141</v>
      </c>
      <c r="AJ40" s="4" t="s">
        <v>84</v>
      </c>
      <c r="AK40" s="4" t="s">
        <v>85</v>
      </c>
    </row>
    <row r="41" spans="1:37">
      <c r="D41" s="52" t="s">
        <v>165</v>
      </c>
      <c r="E41" s="53">
        <f>J41</f>
        <v>0</v>
      </c>
      <c r="H41" s="53">
        <f>SUM(H31:H40)</f>
        <v>0</v>
      </c>
      <c r="I41" s="53">
        <f>SUM(I31:I40)</f>
        <v>0</v>
      </c>
      <c r="J41" s="53">
        <f>SUM(J31:J40)</f>
        <v>0</v>
      </c>
      <c r="L41" s="54">
        <f>SUM(L31:L40)</f>
        <v>397.2111165</v>
      </c>
      <c r="N41" s="55">
        <f>SUM(N31:N40)</f>
        <v>0</v>
      </c>
      <c r="W41" s="20">
        <f>SUM(W31:W40)</f>
        <v>0</v>
      </c>
    </row>
    <row r="43" spans="1:37">
      <c r="B43" s="13" t="s">
        <v>166</v>
      </c>
    </row>
    <row r="44" spans="1:37" ht="25.5">
      <c r="A44" s="11">
        <v>22</v>
      </c>
      <c r="B44" s="12" t="s">
        <v>126</v>
      </c>
      <c r="C44" s="13" t="s">
        <v>167</v>
      </c>
      <c r="D44" s="14" t="s">
        <v>168</v>
      </c>
      <c r="E44" s="15">
        <v>6</v>
      </c>
      <c r="F44" s="16" t="s">
        <v>129</v>
      </c>
      <c r="H44" s="17">
        <f>ROUND(E44*G44,2)</f>
        <v>0</v>
      </c>
      <c r="J44" s="17">
        <f>ROUND(E44*G44,2)</f>
        <v>0</v>
      </c>
      <c r="K44" s="18">
        <v>1.0000000000000001E-5</v>
      </c>
      <c r="L44" s="18">
        <f>E44*K44</f>
        <v>6.0000000000000008E-5</v>
      </c>
      <c r="N44" s="15">
        <f>E44*M44</f>
        <v>0</v>
      </c>
      <c r="O44" s="16">
        <v>0</v>
      </c>
      <c r="P44" s="16" t="s">
        <v>81</v>
      </c>
      <c r="V44" s="19" t="s">
        <v>66</v>
      </c>
      <c r="X44" s="13" t="s">
        <v>169</v>
      </c>
      <c r="Y44" s="13" t="s">
        <v>167</v>
      </c>
      <c r="Z44" s="16" t="s">
        <v>131</v>
      </c>
      <c r="AJ44" s="4" t="s">
        <v>84</v>
      </c>
      <c r="AK44" s="4" t="s">
        <v>85</v>
      </c>
    </row>
    <row r="45" spans="1:37" ht="25.5">
      <c r="A45" s="11">
        <v>23</v>
      </c>
      <c r="B45" s="12" t="s">
        <v>126</v>
      </c>
      <c r="C45" s="13" t="s">
        <v>170</v>
      </c>
      <c r="D45" s="14" t="s">
        <v>171</v>
      </c>
      <c r="E45" s="15">
        <v>2</v>
      </c>
      <c r="F45" s="16" t="s">
        <v>129</v>
      </c>
      <c r="H45" s="17">
        <f>ROUND(E45*G45,2)</f>
        <v>0</v>
      </c>
      <c r="J45" s="17">
        <f>ROUND(E45*G45,2)</f>
        <v>0</v>
      </c>
      <c r="K45" s="18">
        <v>4.6800000000000001E-3</v>
      </c>
      <c r="L45" s="18">
        <f>E45*K45</f>
        <v>9.3600000000000003E-3</v>
      </c>
      <c r="N45" s="15">
        <f>E45*M45</f>
        <v>0</v>
      </c>
      <c r="O45" s="16">
        <v>0</v>
      </c>
      <c r="P45" s="16" t="s">
        <v>81</v>
      </c>
      <c r="V45" s="19" t="s">
        <v>66</v>
      </c>
      <c r="X45" s="13" t="s">
        <v>172</v>
      </c>
      <c r="Y45" s="13" t="s">
        <v>170</v>
      </c>
      <c r="Z45" s="16" t="s">
        <v>131</v>
      </c>
      <c r="AJ45" s="4" t="s">
        <v>84</v>
      </c>
      <c r="AK45" s="4" t="s">
        <v>85</v>
      </c>
    </row>
    <row r="46" spans="1:37">
      <c r="A46" s="11">
        <v>24</v>
      </c>
      <c r="B46" s="12" t="s">
        <v>157</v>
      </c>
      <c r="C46" s="13" t="s">
        <v>173</v>
      </c>
      <c r="D46" s="14" t="s">
        <v>174</v>
      </c>
      <c r="E46" s="15">
        <v>2</v>
      </c>
      <c r="F46" s="16" t="s">
        <v>129</v>
      </c>
      <c r="I46" s="17">
        <f>ROUND(E46*G46,2)</f>
        <v>0</v>
      </c>
      <c r="J46" s="17">
        <f>ROUND(E46*G46,2)</f>
        <v>0</v>
      </c>
      <c r="K46" s="18">
        <v>3.5000000000000003E-2</v>
      </c>
      <c r="L46" s="18">
        <f>E46*K46</f>
        <v>7.0000000000000007E-2</v>
      </c>
      <c r="N46" s="15">
        <f>E46*M46</f>
        <v>0</v>
      </c>
      <c r="O46" s="16">
        <v>0</v>
      </c>
      <c r="P46" s="16" t="s">
        <v>81</v>
      </c>
      <c r="V46" s="19" t="s">
        <v>65</v>
      </c>
      <c r="X46" s="13" t="s">
        <v>173</v>
      </c>
      <c r="Y46" s="13" t="s">
        <v>173</v>
      </c>
      <c r="Z46" s="16" t="s">
        <v>175</v>
      </c>
      <c r="AA46" s="13" t="s">
        <v>81</v>
      </c>
      <c r="AJ46" s="4" t="s">
        <v>161</v>
      </c>
      <c r="AK46" s="4" t="s">
        <v>85</v>
      </c>
    </row>
    <row r="47" spans="1:37" ht="25.5">
      <c r="A47" s="11">
        <v>25</v>
      </c>
      <c r="B47" s="12" t="s">
        <v>77</v>
      </c>
      <c r="C47" s="13" t="s">
        <v>176</v>
      </c>
      <c r="D47" s="14" t="s">
        <v>177</v>
      </c>
      <c r="E47" s="15">
        <v>7</v>
      </c>
      <c r="F47" s="16" t="s">
        <v>129</v>
      </c>
      <c r="H47" s="17">
        <f>ROUND(E47*G47,2)</f>
        <v>0</v>
      </c>
      <c r="J47" s="17">
        <f>ROUND(E47*G47,2)</f>
        <v>0</v>
      </c>
      <c r="K47" s="18">
        <v>0.40605999999999998</v>
      </c>
      <c r="L47" s="18">
        <f>E47*K47</f>
        <v>2.8424199999999997</v>
      </c>
      <c r="N47" s="15">
        <f>E47*M47</f>
        <v>0</v>
      </c>
      <c r="O47" s="16">
        <v>0</v>
      </c>
      <c r="P47" s="16" t="s">
        <v>81</v>
      </c>
      <c r="V47" s="19" t="s">
        <v>66</v>
      </c>
      <c r="X47" s="13" t="s">
        <v>178</v>
      </c>
      <c r="Y47" s="13" t="s">
        <v>176</v>
      </c>
      <c r="Z47" s="16" t="s">
        <v>141</v>
      </c>
      <c r="AJ47" s="4" t="s">
        <v>84</v>
      </c>
      <c r="AK47" s="4" t="s">
        <v>85</v>
      </c>
    </row>
    <row r="48" spans="1:37" ht="25.5">
      <c r="A48" s="11">
        <v>26</v>
      </c>
      <c r="B48" s="12" t="s">
        <v>157</v>
      </c>
      <c r="C48" s="13" t="s">
        <v>179</v>
      </c>
      <c r="D48" s="14" t="s">
        <v>180</v>
      </c>
      <c r="E48" s="15">
        <v>7</v>
      </c>
      <c r="F48" s="16" t="s">
        <v>129</v>
      </c>
      <c r="I48" s="17">
        <f>ROUND(E48*G48,2)</f>
        <v>0</v>
      </c>
      <c r="J48" s="17">
        <f>ROUND(E48*G48,2)</f>
        <v>0</v>
      </c>
      <c r="K48" s="18">
        <v>5.4000000000000003E-3</v>
      </c>
      <c r="L48" s="18">
        <f>E48*K48</f>
        <v>3.78E-2</v>
      </c>
      <c r="N48" s="15">
        <f>E48*M48</f>
        <v>0</v>
      </c>
      <c r="O48" s="16">
        <v>0</v>
      </c>
      <c r="P48" s="16" t="s">
        <v>81</v>
      </c>
      <c r="V48" s="19" t="s">
        <v>65</v>
      </c>
      <c r="X48" s="13" t="s">
        <v>179</v>
      </c>
      <c r="Y48" s="13" t="s">
        <v>179</v>
      </c>
      <c r="Z48" s="16" t="s">
        <v>160</v>
      </c>
      <c r="AA48" s="13" t="s">
        <v>81</v>
      </c>
      <c r="AJ48" s="4" t="s">
        <v>161</v>
      </c>
      <c r="AK48" s="4" t="s">
        <v>85</v>
      </c>
    </row>
    <row r="49" spans="1:37">
      <c r="D49" s="52" t="s">
        <v>181</v>
      </c>
      <c r="E49" s="53">
        <f>J49</f>
        <v>0</v>
      </c>
      <c r="H49" s="53">
        <f>SUM(H43:H48)</f>
        <v>0</v>
      </c>
      <c r="I49" s="53">
        <f>SUM(I43:I48)</f>
        <v>0</v>
      </c>
      <c r="J49" s="53">
        <f>SUM(J43:J48)</f>
        <v>0</v>
      </c>
      <c r="L49" s="54">
        <f>SUM(L43:L48)</f>
        <v>2.9596399999999994</v>
      </c>
      <c r="N49" s="55">
        <f>SUM(N43:N48)</f>
        <v>0</v>
      </c>
      <c r="W49" s="20">
        <f>SUM(W43:W48)</f>
        <v>0</v>
      </c>
    </row>
    <row r="51" spans="1:37">
      <c r="B51" s="13" t="s">
        <v>182</v>
      </c>
    </row>
    <row r="52" spans="1:37" ht="25.5">
      <c r="A52" s="11">
        <v>27</v>
      </c>
      <c r="B52" s="12" t="s">
        <v>77</v>
      </c>
      <c r="C52" s="13" t="s">
        <v>183</v>
      </c>
      <c r="D52" s="14" t="s">
        <v>184</v>
      </c>
      <c r="E52" s="15">
        <v>221</v>
      </c>
      <c r="F52" s="16" t="s">
        <v>92</v>
      </c>
      <c r="H52" s="17">
        <f>ROUND(E52*G52,2)</f>
        <v>0</v>
      </c>
      <c r="J52" s="17">
        <f t="shared" ref="J52:J60" si="8">ROUND(E52*G52,2)</f>
        <v>0</v>
      </c>
      <c r="K52" s="18">
        <v>0.15554999999999999</v>
      </c>
      <c r="L52" s="18">
        <f t="shared" ref="L52:L60" si="9">E52*K52</f>
        <v>34.376550000000002</v>
      </c>
      <c r="N52" s="15">
        <f t="shared" ref="N52:N60" si="10">E52*M52</f>
        <v>0</v>
      </c>
      <c r="O52" s="16">
        <v>0</v>
      </c>
      <c r="P52" s="16" t="s">
        <v>81</v>
      </c>
      <c r="V52" s="19" t="s">
        <v>66</v>
      </c>
      <c r="X52" s="13" t="s">
        <v>185</v>
      </c>
      <c r="Y52" s="13" t="s">
        <v>183</v>
      </c>
      <c r="Z52" s="16" t="s">
        <v>141</v>
      </c>
      <c r="AJ52" s="4" t="s">
        <v>84</v>
      </c>
      <c r="AK52" s="4" t="s">
        <v>85</v>
      </c>
    </row>
    <row r="53" spans="1:37">
      <c r="A53" s="11">
        <v>28</v>
      </c>
      <c r="B53" s="12" t="s">
        <v>157</v>
      </c>
      <c r="C53" s="13" t="s">
        <v>186</v>
      </c>
      <c r="D53" s="14" t="s">
        <v>187</v>
      </c>
      <c r="E53" s="15">
        <v>225.42</v>
      </c>
      <c r="F53" s="16" t="s">
        <v>129</v>
      </c>
      <c r="I53" s="17">
        <f>ROUND(E53*G53,2)</f>
        <v>0</v>
      </c>
      <c r="J53" s="17">
        <f t="shared" si="8"/>
        <v>0</v>
      </c>
      <c r="K53" s="18">
        <v>5.1999999999999998E-2</v>
      </c>
      <c r="L53" s="18">
        <f t="shared" si="9"/>
        <v>11.721839999999998</v>
      </c>
      <c r="N53" s="15">
        <f t="shared" si="10"/>
        <v>0</v>
      </c>
      <c r="O53" s="16">
        <v>0</v>
      </c>
      <c r="P53" s="16" t="s">
        <v>81</v>
      </c>
      <c r="V53" s="19" t="s">
        <v>65</v>
      </c>
      <c r="X53" s="13" t="s">
        <v>186</v>
      </c>
      <c r="Y53" s="13" t="s">
        <v>186</v>
      </c>
      <c r="Z53" s="16" t="s">
        <v>188</v>
      </c>
      <c r="AA53" s="13" t="s">
        <v>81</v>
      </c>
      <c r="AJ53" s="4" t="s">
        <v>161</v>
      </c>
      <c r="AK53" s="4" t="s">
        <v>85</v>
      </c>
    </row>
    <row r="54" spans="1:37" ht="25.5">
      <c r="A54" s="11">
        <v>29</v>
      </c>
      <c r="B54" s="12" t="s">
        <v>77</v>
      </c>
      <c r="C54" s="13" t="s">
        <v>189</v>
      </c>
      <c r="D54" s="14" t="s">
        <v>190</v>
      </c>
      <c r="E54" s="15">
        <v>19.89</v>
      </c>
      <c r="F54" s="16" t="s">
        <v>97</v>
      </c>
      <c r="H54" s="17">
        <f t="shared" ref="H54:H60" si="11">ROUND(E54*G54,2)</f>
        <v>0</v>
      </c>
      <c r="J54" s="17">
        <f t="shared" si="8"/>
        <v>0</v>
      </c>
      <c r="K54" s="18">
        <v>2.3628499999999999</v>
      </c>
      <c r="L54" s="18">
        <f t="shared" si="9"/>
        <v>46.997086500000002</v>
      </c>
      <c r="N54" s="15">
        <f t="shared" si="10"/>
        <v>0</v>
      </c>
      <c r="O54" s="16">
        <v>0</v>
      </c>
      <c r="P54" s="16" t="s">
        <v>81</v>
      </c>
      <c r="V54" s="19" t="s">
        <v>66</v>
      </c>
      <c r="X54" s="13" t="s">
        <v>191</v>
      </c>
      <c r="Y54" s="13" t="s">
        <v>189</v>
      </c>
      <c r="Z54" s="16" t="s">
        <v>141</v>
      </c>
      <c r="AJ54" s="4" t="s">
        <v>84</v>
      </c>
      <c r="AK54" s="4" t="s">
        <v>85</v>
      </c>
    </row>
    <row r="55" spans="1:37" ht="25.5">
      <c r="A55" s="11">
        <v>30</v>
      </c>
      <c r="B55" s="12" t="s">
        <v>89</v>
      </c>
      <c r="C55" s="13" t="s">
        <v>192</v>
      </c>
      <c r="D55" s="14" t="s">
        <v>193</v>
      </c>
      <c r="E55" s="15">
        <v>256.2</v>
      </c>
      <c r="F55" s="16" t="s">
        <v>92</v>
      </c>
      <c r="H55" s="17">
        <f t="shared" si="11"/>
        <v>0</v>
      </c>
      <c r="J55" s="17">
        <f t="shared" si="8"/>
        <v>0</v>
      </c>
      <c r="K55" s="18">
        <v>3.0000000000000001E-5</v>
      </c>
      <c r="L55" s="18">
        <f t="shared" si="9"/>
        <v>7.6860000000000001E-3</v>
      </c>
      <c r="N55" s="15">
        <f t="shared" si="10"/>
        <v>0</v>
      </c>
      <c r="O55" s="16">
        <v>0</v>
      </c>
      <c r="P55" s="16" t="s">
        <v>81</v>
      </c>
      <c r="V55" s="19" t="s">
        <v>66</v>
      </c>
      <c r="X55" s="13" t="s">
        <v>194</v>
      </c>
      <c r="Y55" s="13" t="s">
        <v>192</v>
      </c>
      <c r="Z55" s="16" t="s">
        <v>141</v>
      </c>
      <c r="AJ55" s="4" t="s">
        <v>84</v>
      </c>
      <c r="AK55" s="4" t="s">
        <v>85</v>
      </c>
    </row>
    <row r="56" spans="1:37" ht="25.5">
      <c r="A56" s="11">
        <v>31</v>
      </c>
      <c r="B56" s="12" t="s">
        <v>77</v>
      </c>
      <c r="C56" s="13" t="s">
        <v>195</v>
      </c>
      <c r="D56" s="14" t="s">
        <v>196</v>
      </c>
      <c r="E56" s="15">
        <v>1222</v>
      </c>
      <c r="F56" s="16" t="s">
        <v>80</v>
      </c>
      <c r="H56" s="17">
        <f t="shared" si="11"/>
        <v>0</v>
      </c>
      <c r="J56" s="17">
        <f t="shared" si="8"/>
        <v>0</v>
      </c>
      <c r="L56" s="18">
        <f t="shared" si="9"/>
        <v>0</v>
      </c>
      <c r="N56" s="15">
        <f t="shared" si="10"/>
        <v>0</v>
      </c>
      <c r="O56" s="16">
        <v>0</v>
      </c>
      <c r="P56" s="16" t="s">
        <v>81</v>
      </c>
      <c r="V56" s="19" t="s">
        <v>66</v>
      </c>
      <c r="X56" s="13" t="s">
        <v>197</v>
      </c>
      <c r="Y56" s="13" t="s">
        <v>195</v>
      </c>
      <c r="Z56" s="16" t="s">
        <v>141</v>
      </c>
      <c r="AJ56" s="4" t="s">
        <v>84</v>
      </c>
      <c r="AK56" s="4" t="s">
        <v>85</v>
      </c>
    </row>
    <row r="57" spans="1:37">
      <c r="A57" s="11">
        <v>32</v>
      </c>
      <c r="B57" s="12" t="s">
        <v>198</v>
      </c>
      <c r="C57" s="13" t="s">
        <v>199</v>
      </c>
      <c r="D57" s="14" t="s">
        <v>200</v>
      </c>
      <c r="E57" s="15">
        <v>58.213999999999999</v>
      </c>
      <c r="F57" s="16" t="s">
        <v>201</v>
      </c>
      <c r="H57" s="17">
        <f t="shared" si="11"/>
        <v>0</v>
      </c>
      <c r="J57" s="17">
        <f t="shared" si="8"/>
        <v>0</v>
      </c>
      <c r="L57" s="18">
        <f t="shared" si="9"/>
        <v>0</v>
      </c>
      <c r="N57" s="15">
        <f t="shared" si="10"/>
        <v>0</v>
      </c>
      <c r="O57" s="16">
        <v>0</v>
      </c>
      <c r="P57" s="16" t="s">
        <v>81</v>
      </c>
      <c r="V57" s="19" t="s">
        <v>66</v>
      </c>
      <c r="X57" s="13" t="s">
        <v>202</v>
      </c>
      <c r="Y57" s="13" t="s">
        <v>199</v>
      </c>
      <c r="Z57" s="16" t="s">
        <v>83</v>
      </c>
      <c r="AJ57" s="4" t="s">
        <v>84</v>
      </c>
      <c r="AK57" s="4" t="s">
        <v>85</v>
      </c>
    </row>
    <row r="58" spans="1:37" ht="25.5">
      <c r="A58" s="11">
        <v>33</v>
      </c>
      <c r="B58" s="12" t="s">
        <v>89</v>
      </c>
      <c r="C58" s="13" t="s">
        <v>203</v>
      </c>
      <c r="D58" s="14" t="s">
        <v>204</v>
      </c>
      <c r="E58" s="15">
        <v>58.213999999999999</v>
      </c>
      <c r="F58" s="16" t="s">
        <v>201</v>
      </c>
      <c r="H58" s="17">
        <f t="shared" si="11"/>
        <v>0</v>
      </c>
      <c r="J58" s="17">
        <f t="shared" si="8"/>
        <v>0</v>
      </c>
      <c r="L58" s="18">
        <f t="shared" si="9"/>
        <v>0</v>
      </c>
      <c r="N58" s="15">
        <f t="shared" si="10"/>
        <v>0</v>
      </c>
      <c r="O58" s="16">
        <v>0</v>
      </c>
      <c r="P58" s="16" t="s">
        <v>81</v>
      </c>
      <c r="V58" s="19" t="s">
        <v>66</v>
      </c>
      <c r="X58" s="13" t="s">
        <v>205</v>
      </c>
      <c r="Y58" s="13" t="s">
        <v>203</v>
      </c>
      <c r="Z58" s="16" t="s">
        <v>83</v>
      </c>
      <c r="AJ58" s="4" t="s">
        <v>84</v>
      </c>
      <c r="AK58" s="4" t="s">
        <v>85</v>
      </c>
    </row>
    <row r="59" spans="1:37">
      <c r="A59" s="11">
        <v>34</v>
      </c>
      <c r="B59" s="12" t="s">
        <v>89</v>
      </c>
      <c r="C59" s="13" t="s">
        <v>206</v>
      </c>
      <c r="D59" s="14" t="s">
        <v>207</v>
      </c>
      <c r="E59" s="15">
        <v>34.04</v>
      </c>
      <c r="F59" s="16" t="s">
        <v>97</v>
      </c>
      <c r="H59" s="17">
        <f t="shared" si="11"/>
        <v>0</v>
      </c>
      <c r="J59" s="17">
        <f t="shared" si="8"/>
        <v>0</v>
      </c>
      <c r="L59" s="18">
        <f t="shared" si="9"/>
        <v>0</v>
      </c>
      <c r="N59" s="15">
        <f t="shared" si="10"/>
        <v>0</v>
      </c>
      <c r="O59" s="16">
        <v>0</v>
      </c>
      <c r="P59" s="16" t="s">
        <v>81</v>
      </c>
      <c r="V59" s="19" t="s">
        <v>66</v>
      </c>
      <c r="X59" s="13" t="s">
        <v>208</v>
      </c>
      <c r="Y59" s="13" t="s">
        <v>206</v>
      </c>
      <c r="Z59" s="16" t="s">
        <v>83</v>
      </c>
      <c r="AJ59" s="4" t="s">
        <v>84</v>
      </c>
      <c r="AK59" s="4" t="s">
        <v>85</v>
      </c>
    </row>
    <row r="60" spans="1:37" ht="25.5">
      <c r="A60" s="11">
        <v>35</v>
      </c>
      <c r="B60" s="12" t="s">
        <v>77</v>
      </c>
      <c r="C60" s="13" t="s">
        <v>209</v>
      </c>
      <c r="D60" s="14" t="s">
        <v>210</v>
      </c>
      <c r="E60" s="15">
        <v>576.05600000000004</v>
      </c>
      <c r="F60" s="16" t="s">
        <v>201</v>
      </c>
      <c r="H60" s="17">
        <f t="shared" si="11"/>
        <v>0</v>
      </c>
      <c r="J60" s="17">
        <f t="shared" si="8"/>
        <v>0</v>
      </c>
      <c r="L60" s="18">
        <f t="shared" si="9"/>
        <v>0</v>
      </c>
      <c r="N60" s="15">
        <f t="shared" si="10"/>
        <v>0</v>
      </c>
      <c r="O60" s="16">
        <v>0</v>
      </c>
      <c r="P60" s="16" t="s">
        <v>81</v>
      </c>
      <c r="V60" s="19" t="s">
        <v>66</v>
      </c>
      <c r="X60" s="13" t="s">
        <v>211</v>
      </c>
      <c r="Y60" s="13" t="s">
        <v>209</v>
      </c>
      <c r="Z60" s="16" t="s">
        <v>137</v>
      </c>
      <c r="AJ60" s="4" t="s">
        <v>84</v>
      </c>
      <c r="AK60" s="4" t="s">
        <v>85</v>
      </c>
    </row>
    <row r="61" spans="1:37">
      <c r="D61" s="52" t="s">
        <v>212</v>
      </c>
      <c r="E61" s="53">
        <f>J61</f>
        <v>0</v>
      </c>
      <c r="H61" s="53">
        <f>SUM(H51:H60)</f>
        <v>0</v>
      </c>
      <c r="I61" s="53">
        <f>SUM(I51:I60)</f>
        <v>0</v>
      </c>
      <c r="J61" s="53">
        <f>SUM(J51:J60)</f>
        <v>0</v>
      </c>
      <c r="L61" s="54">
        <f>SUM(L51:L60)</f>
        <v>93.10316250000001</v>
      </c>
      <c r="N61" s="55">
        <f>SUM(N51:N60)</f>
        <v>0</v>
      </c>
      <c r="W61" s="20">
        <f>SUM(W51:W60)</f>
        <v>0</v>
      </c>
    </row>
    <row r="63" spans="1:37">
      <c r="D63" s="52" t="s">
        <v>213</v>
      </c>
      <c r="E63" s="53">
        <f>J63</f>
        <v>0</v>
      </c>
      <c r="H63" s="53">
        <f>+H24+H29+H41+H49+H61</f>
        <v>0</v>
      </c>
      <c r="I63" s="53">
        <f>+I24+I29+I41+I49+I61</f>
        <v>0</v>
      </c>
      <c r="J63" s="53">
        <f>+J24+J29+J41+J49+J61</f>
        <v>0</v>
      </c>
      <c r="L63" s="54">
        <f>+L24+L29+L41+L49+L61</f>
        <v>576.05599900000004</v>
      </c>
      <c r="N63" s="55">
        <f>+N24+N29+N41+N49+N61</f>
        <v>58.213099999999997</v>
      </c>
      <c r="W63" s="20">
        <f>+W24+W29+W41+W49+W61</f>
        <v>0</v>
      </c>
    </row>
    <row r="65" spans="4:23">
      <c r="D65" s="57" t="s">
        <v>214</v>
      </c>
      <c r="E65" s="53">
        <f>J65</f>
        <v>0</v>
      </c>
      <c r="H65" s="53">
        <f>+H63</f>
        <v>0</v>
      </c>
      <c r="I65" s="53">
        <f>+I63</f>
        <v>0</v>
      </c>
      <c r="J65" s="53">
        <f>+J63</f>
        <v>0</v>
      </c>
      <c r="L65" s="54">
        <f>+L63</f>
        <v>576.05599900000004</v>
      </c>
      <c r="N65" s="55">
        <f>+N63</f>
        <v>58.213099999999997</v>
      </c>
      <c r="W65" s="20">
        <f>+W63</f>
        <v>0</v>
      </c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portrait" r:id="rId1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Zadanie</vt:lpstr>
      <vt:lpstr>Zadanie!Názvy_tlače</vt:lpstr>
      <vt:lpstr>Zadanie!Oblasť_tlače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JaroM</dc:creator>
  <cp:keywords/>
  <dc:description/>
  <cp:lastModifiedBy>KULKOVSKÁ Valéria</cp:lastModifiedBy>
  <cp:revision>0</cp:revision>
  <cp:lastPrinted>2016-04-18T11:45:00Z</cp:lastPrinted>
  <dcterms:created xsi:type="dcterms:W3CDTF">1999-04-06T07:39:00Z</dcterms:created>
  <dcterms:modified xsi:type="dcterms:W3CDTF">2021-08-02T12:59:35Z</dcterms:modified>
</cp:coreProperties>
</file>