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ku94188\Desktop\"/>
    </mc:Choice>
  </mc:AlternateContent>
  <bookViews>
    <workbookView xWindow="0" yWindow="0" windowWidth="17970" windowHeight="5820" tabRatio="500"/>
  </bookViews>
  <sheets>
    <sheet name="Zadanie" sheetId="3" r:id="rId1"/>
  </sheets>
  <definedNames>
    <definedName name="fakt1R">#REF!</definedName>
    <definedName name="_xlnm.Print_Titles" localSheetId="0">Zadanie!$8:$10</definedName>
    <definedName name="_xlnm.Print_Area" localSheetId="0">Zadanie!$A:$O</definedName>
  </definedNames>
  <calcPr calcId="18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54" i="3" l="1"/>
  <c r="E54" i="3"/>
  <c r="N54" i="3"/>
  <c r="L54" i="3"/>
  <c r="J54" i="3"/>
  <c r="I54" i="3"/>
  <c r="H54" i="3"/>
  <c r="W52" i="3"/>
  <c r="E52" i="3"/>
  <c r="N52" i="3"/>
  <c r="L52" i="3"/>
  <c r="J52" i="3"/>
  <c r="I52" i="3"/>
  <c r="H52" i="3"/>
  <c r="W50" i="3"/>
  <c r="E50" i="3"/>
  <c r="N50" i="3"/>
  <c r="L50" i="3"/>
  <c r="J50" i="3"/>
  <c r="I50" i="3"/>
  <c r="H50" i="3"/>
  <c r="N49" i="3"/>
  <c r="L49" i="3"/>
  <c r="J49" i="3"/>
  <c r="H49" i="3"/>
  <c r="N48" i="3"/>
  <c r="L48" i="3"/>
  <c r="J48" i="3"/>
  <c r="H48" i="3"/>
  <c r="N47" i="3"/>
  <c r="L47" i="3"/>
  <c r="J47" i="3"/>
  <c r="H47" i="3"/>
  <c r="N46" i="3"/>
  <c r="L46" i="3"/>
  <c r="J46" i="3"/>
  <c r="I46" i="3"/>
  <c r="N45" i="3"/>
  <c r="L45" i="3"/>
  <c r="J45" i="3"/>
  <c r="H45" i="3"/>
  <c r="N44" i="3"/>
  <c r="L44" i="3"/>
  <c r="J44" i="3"/>
  <c r="I44" i="3"/>
  <c r="N43" i="3"/>
  <c r="L43" i="3"/>
  <c r="J43" i="3"/>
  <c r="H43" i="3"/>
  <c r="W40" i="3"/>
  <c r="E40" i="3"/>
  <c r="N40" i="3"/>
  <c r="L40" i="3"/>
  <c r="J40" i="3"/>
  <c r="I40" i="3"/>
  <c r="H40" i="3"/>
  <c r="N39" i="3"/>
  <c r="L39" i="3"/>
  <c r="J39" i="3"/>
  <c r="H39" i="3"/>
  <c r="N38" i="3"/>
  <c r="L38" i="3"/>
  <c r="J38" i="3"/>
  <c r="H38" i="3"/>
  <c r="N37" i="3"/>
  <c r="L37" i="3"/>
  <c r="J37" i="3"/>
  <c r="I37" i="3"/>
  <c r="N36" i="3"/>
  <c r="L36" i="3"/>
  <c r="J36" i="3"/>
  <c r="H36" i="3"/>
  <c r="W33" i="3"/>
  <c r="E33" i="3"/>
  <c r="N33" i="3"/>
  <c r="L33" i="3"/>
  <c r="J33" i="3"/>
  <c r="I33" i="3"/>
  <c r="H33" i="3"/>
  <c r="N32" i="3"/>
  <c r="L32" i="3"/>
  <c r="J32" i="3"/>
  <c r="H32" i="3"/>
  <c r="N31" i="3"/>
  <c r="L31" i="3"/>
  <c r="J31" i="3"/>
  <c r="I31" i="3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L27" i="3"/>
  <c r="J27" i="3"/>
  <c r="H27" i="3"/>
  <c r="W24" i="3"/>
  <c r="E24" i="3"/>
  <c r="N24" i="3"/>
  <c r="L24" i="3"/>
  <c r="J24" i="3"/>
  <c r="I24" i="3"/>
  <c r="H24" i="3"/>
  <c r="N23" i="3"/>
  <c r="L23" i="3"/>
  <c r="J23" i="3"/>
  <c r="H23" i="3"/>
  <c r="N22" i="3"/>
  <c r="L22" i="3"/>
  <c r="J22" i="3"/>
  <c r="H22" i="3"/>
  <c r="W19" i="3"/>
  <c r="E19" i="3"/>
  <c r="N19" i="3"/>
  <c r="L19" i="3"/>
  <c r="J19" i="3"/>
  <c r="I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H14" i="3"/>
</calcChain>
</file>

<file path=xl/sharedStrings.xml><?xml version="1.0" encoding="utf-8"?>
<sst xmlns="http://schemas.openxmlformats.org/spreadsheetml/2006/main" count="372" uniqueCount="183">
  <si>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</si>
  <si>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</si>
  <si>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</si>
  <si>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</si>
  <si>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</si>
  <si>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</si>
  <si>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</si>
  <si>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</si>
  <si>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</si>
  <si>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</si>
  <si>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</si>
  <si>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</si>
  <si>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</si>
  <si>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</si>
  <si>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</si>
  <si>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</si>
  <si>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</si>
  <si>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</si>
  <si>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</si>
  <si>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</si>
  <si>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</si>
  <si>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</si>
  <si>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</si>
  <si>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</si>
  <si>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</si>
  <si>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</si>
  <si>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</si>
  <si>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</si>
  <si>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</si>
  <si>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</si>
  <si>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</si>
  <si>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</si>
  <si>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</si>
  <si>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</si>
  <si>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</si>
  <si>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</si>
  <si>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</si>
  <si>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</si>
  <si>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</si>
  <si>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</si>
  <si>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</si>
  <si>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</si>
  <si>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</si>
  <si>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</si>
  <si>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</si>
  <si>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</si>
  <si>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</si>
  <si>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</si>
  <si>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</si>
  <si>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</si>
  <si>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</si>
  <si>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</si>
  <si>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</si>
  <si>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</si>
  <si>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</si>
  <si>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</si>
  <si>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</si>
  <si>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</si>
  <si>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</si>
  <si>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</si>
  <si>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</si>
  <si>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</si>
  <si>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</si>
  <si>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</si>
  <si>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</si>
  <si>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</si>
  <si>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</si>
  <si>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Vitanová </t>
  </si>
  <si>
    <t xml:space="preserve">JKSO : </t>
  </si>
  <si>
    <t>Stavba : Rekonštrukcia miestných komunikácií v obci Vitanová</t>
  </si>
  <si>
    <t>Objekt : SO - 02 Prekrytie rigolu a chodník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</si>
  <si>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</si>
  <si>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</si>
  <si>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</si>
  <si>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</si>
  <si>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</si>
  <si>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</si>
  <si>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</si>
  <si>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124203101</t>
  </si>
  <si>
    <t>Výkopy vodotokov v horn. tr. 3 do 1000 m3</t>
  </si>
  <si>
    <t>m3</t>
  </si>
  <si>
    <t xml:space="preserve">                    </t>
  </si>
  <si>
    <t>12420-3101</t>
  </si>
  <si>
    <t>45.24.14</t>
  </si>
  <si>
    <t>EK</t>
  </si>
  <si>
    <t>S</t>
  </si>
  <si>
    <t>124203119</t>
  </si>
  <si>
    <t>Príplatok za výkop v tečúcej vode pri LTM v horn. tr. 3</t>
  </si>
  <si>
    <t>12420-3119</t>
  </si>
  <si>
    <t>272</t>
  </si>
  <si>
    <t>132201101</t>
  </si>
  <si>
    <t>Hĺbenie rýh šírka do 60 cm v horn. tr. 3 do 100 m3</t>
  </si>
  <si>
    <t>13220-1101</t>
  </si>
  <si>
    <t>45.11.21</t>
  </si>
  <si>
    <t>132201109</t>
  </si>
  <si>
    <t>Príplatok za lepivosť horniny tr. 3 v rýhach š. do 60 cm</t>
  </si>
  <si>
    <t>13220-1109</t>
  </si>
  <si>
    <t>174101001</t>
  </si>
  <si>
    <t>Zásyp zhutnený jám, šachiet, rýh, zárezov alebo okolo objektov do 100 m3</t>
  </si>
  <si>
    <t>17410-1001</t>
  </si>
  <si>
    <t xml:space="preserve">1 - ZEMNE PRÁCE  spolu: </t>
  </si>
  <si>
    <t>4 - VODOROVNÉ KONŠTRUKCIE</t>
  </si>
  <si>
    <t>271</t>
  </si>
  <si>
    <t>451541111</t>
  </si>
  <si>
    <t>Lôžko pod potrubie a zásyp potrubia, stoky v otvorenom výkope zo štrkodrvy</t>
  </si>
  <si>
    <t>45154-1111</t>
  </si>
  <si>
    <t>45.21.41</t>
  </si>
  <si>
    <t>321</t>
  </si>
  <si>
    <t>451561111</t>
  </si>
  <si>
    <t>Lôžko pod dlažbu z kameniva drveného drobného hr.do 100 mm</t>
  </si>
  <si>
    <t>m2</t>
  </si>
  <si>
    <t>45156-1111</t>
  </si>
  <si>
    <t>45.24.13</t>
  </si>
  <si>
    <t xml:space="preserve">4 - VODOROVNÉ KONŠTRUKCIE  spolu: </t>
  </si>
  <si>
    <t>5 - KOMUNIKÁCIE</t>
  </si>
  <si>
    <t>221</t>
  </si>
  <si>
    <t>564561111</t>
  </si>
  <si>
    <t>Zhotovenie podsypu alebo podkladu zo sypaniny hr. 200 mm</t>
  </si>
  <si>
    <t>56456-1111</t>
  </si>
  <si>
    <t>45.23.11</t>
  </si>
  <si>
    <t>564731111</t>
  </si>
  <si>
    <t>Podklad z kameniva hrub. drveného 32-63 mm hr. 100 mm</t>
  </si>
  <si>
    <t>56473-1111</t>
  </si>
  <si>
    <t>577181326</t>
  </si>
  <si>
    <t>Betón asfaltový tr. 3 ložný AC 16 (ABL 3) š. do 3 m hr. 100 mm</t>
  </si>
  <si>
    <t>57718-1326</t>
  </si>
  <si>
    <t>45.23.12</t>
  </si>
  <si>
    <t>596211112</t>
  </si>
  <si>
    <t>Kladenie zámkovej dlažby pre chodcov hr. 60 mm sk. A 100-300 m2</t>
  </si>
  <si>
    <t>59621-1112</t>
  </si>
  <si>
    <t>MAT</t>
  </si>
  <si>
    <t>5924E0118</t>
  </si>
  <si>
    <t>Dlažba zámková hr.6cm, sivá</t>
  </si>
  <si>
    <t xml:space="preserve">  .  .  </t>
  </si>
  <si>
    <t>EZ</t>
  </si>
  <si>
    <t>599141111</t>
  </si>
  <si>
    <t>Výplň škár živičnou zálievkou BIGUMA</t>
  </si>
  <si>
    <t>m</t>
  </si>
  <si>
    <t>59914-1111</t>
  </si>
  <si>
    <t xml:space="preserve">5 - KOMUNIKÁCIE  spolu: </t>
  </si>
  <si>
    <t>8 - RÚROVÉ VEDENIA</t>
  </si>
  <si>
    <t>871393121</t>
  </si>
  <si>
    <t>Montáž potrubia z kanalizačných rúr z PVC v otvorenom výkope do 20% DN 400, tesnenie gum. krúžkami</t>
  </si>
  <si>
    <t>87139-3121</t>
  </si>
  <si>
    <t>286111230</t>
  </si>
  <si>
    <t>Rúrka PVC kanalizačná hrdlová 400x9,8x5000</t>
  </si>
  <si>
    <t>kus</t>
  </si>
  <si>
    <t>25.21.22</t>
  </si>
  <si>
    <t>894411131</t>
  </si>
  <si>
    <t>Zhotovenie šachiet z bet. dielcov, dno betón C 25/30 na potrubí DN nad 300 do 400  s poklopom</t>
  </si>
  <si>
    <t>89441-1131</t>
  </si>
  <si>
    <t>894411131r</t>
  </si>
  <si>
    <t>Oprava šachiet z bet. dielcov, dno betón C 25/30 na potrubí DN nad 300 do 400  s mrežou</t>
  </si>
  <si>
    <t xml:space="preserve">8 - RÚROVÉ VEDENIA  spolu: </t>
  </si>
  <si>
    <t>9 - OSTATNÉ KONŠTRUKCIE A PRÁCE</t>
  </si>
  <si>
    <t>916311123</t>
  </si>
  <si>
    <t>Osadenie cest. obrubníka bet. stojatého, lôžko betón tr. C 12/15 s bočnou oporou</t>
  </si>
  <si>
    <t>91631-1123</t>
  </si>
  <si>
    <t>592174900</t>
  </si>
  <si>
    <t>Obrubník cestný SO 100/10/25 100x10x25</t>
  </si>
  <si>
    <t>26.61.11</t>
  </si>
  <si>
    <t>916561111</t>
  </si>
  <si>
    <t>Osadenie záhon. obrubníka betón. do lôžka z betónu tr. C 12/15 s bočnou oporou</t>
  </si>
  <si>
    <t>91656-1111</t>
  </si>
  <si>
    <t>592173208</t>
  </si>
  <si>
    <t>Obrubník záhonový 100x5x20</t>
  </si>
  <si>
    <t>918101111</t>
  </si>
  <si>
    <t>Lôžko pod obrubníky, krajníky, obruby z betónu tr. C 12/15</t>
  </si>
  <si>
    <t>91810-1111</t>
  </si>
  <si>
    <t>919735113</t>
  </si>
  <si>
    <t>Rezanie stávajúceho živičného krytu alebo podkladu hr. 100-150 mm</t>
  </si>
  <si>
    <t>91973-5113</t>
  </si>
  <si>
    <t>011</t>
  </si>
  <si>
    <t>998011001</t>
  </si>
  <si>
    <t>Presun hmôt pre budovy murované výšky do 6 m</t>
  </si>
  <si>
    <t>t</t>
  </si>
  <si>
    <t>99801-1001</t>
  </si>
  <si>
    <t>45.21.6*</t>
  </si>
  <si>
    <t xml:space="preserve">9 - OSTATNÉ KONŠTRUKCIE A PRÁCE  spolu: </t>
  </si>
  <si>
    <t xml:space="preserve">PRÁCE A DODÁVKY HSV  spolu: </t>
  </si>
  <si>
    <t>Za rozpočet celkom</t>
  </si>
  <si>
    <t xml:space="preserve">Spracoval:                    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</si>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</sst>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5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D7" sqref="D7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5.7109375" style="14" customWidth="1"/>
    <col min="5" max="5" width="10.7109375" style="15" customWidth="1"/>
    <col min="6" max="6" width="5.28515625" style="16" customWidth="1"/>
    <col min="7" max="7" width="8.7109375" style="17" customWidth="1"/>
    <col min="8" max="9" width="9.7109375" style="17" hidden="1" customWidth="1"/>
    <col min="10" max="10" width="9.7109375" style="17" customWidth="1"/>
    <col min="11" max="11" width="7.42578125" style="18" hidden="1" customWidth="1"/>
    <col min="12" max="12" width="8.28515625" style="18" hidden="1" customWidth="1"/>
    <col min="13" max="13" width="9.140625" style="15" hidden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67</v>
      </c>
      <c r="B1" s="4"/>
      <c r="C1" s="4"/>
      <c r="D1" s="4"/>
      <c r="E1" s="8" t="s">
        <v>181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56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8</v>
      </c>
      <c r="B2" s="4"/>
      <c r="C2" s="4"/>
      <c r="D2" s="4"/>
      <c r="E2" s="8" t="s">
        <v>68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13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14</v>
      </c>
      <c r="AA3" s="2" t="s">
        <v>15</v>
      </c>
      <c r="AB3" s="2" t="s">
        <v>11</v>
      </c>
      <c r="AC3" s="2" t="s">
        <v>16</v>
      </c>
      <c r="AD3" s="3" t="s">
        <v>17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18</v>
      </c>
      <c r="AA4" s="2" t="s">
        <v>19</v>
      </c>
      <c r="AB4" s="2" t="s">
        <v>11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69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20</v>
      </c>
      <c r="AA5" s="2" t="s">
        <v>15</v>
      </c>
      <c r="AB5" s="2" t="s">
        <v>11</v>
      </c>
      <c r="AC5" s="2" t="s">
        <v>16</v>
      </c>
      <c r="AD5" s="3" t="s">
        <v>17</v>
      </c>
      <c r="AE5" s="41">
        <v>4</v>
      </c>
      <c r="AF5" s="46">
        <v>123.4567</v>
      </c>
      <c r="AG5" s="4"/>
      <c r="AH5" s="4"/>
    </row>
    <row r="6" spans="1:37">
      <c r="A6" s="8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21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8" t="s">
        <v>182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22</v>
      </c>
      <c r="B9" s="9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9" t="s">
        <v>28</v>
      </c>
      <c r="H9" s="9" t="s">
        <v>29</v>
      </c>
      <c r="I9" s="9" t="s">
        <v>30</v>
      </c>
      <c r="J9" s="9" t="s">
        <v>31</v>
      </c>
      <c r="K9" s="25" t="s">
        <v>32</v>
      </c>
      <c r="L9" s="26"/>
      <c r="M9" s="27" t="s">
        <v>33</v>
      </c>
      <c r="N9" s="26"/>
      <c r="O9" s="9" t="s">
        <v>0</v>
      </c>
      <c r="P9" s="28" t="s">
        <v>34</v>
      </c>
      <c r="Q9" s="31" t="s">
        <v>26</v>
      </c>
      <c r="R9" s="31" t="s">
        <v>26</v>
      </c>
      <c r="S9" s="28" t="s">
        <v>26</v>
      </c>
      <c r="T9" s="32" t="s">
        <v>35</v>
      </c>
      <c r="U9" s="33" t="s">
        <v>36</v>
      </c>
      <c r="V9" s="34" t="s">
        <v>37</v>
      </c>
      <c r="W9" s="9" t="s">
        <v>38</v>
      </c>
      <c r="X9" s="9" t="s">
        <v>39</v>
      </c>
      <c r="Y9" s="9" t="s">
        <v>40</v>
      </c>
      <c r="Z9" s="47" t="s">
        <v>41</v>
      </c>
      <c r="AA9" s="47" t="s">
        <v>42</v>
      </c>
      <c r="AB9" s="9" t="s">
        <v>37</v>
      </c>
      <c r="AC9" s="9" t="s">
        <v>43</v>
      </c>
      <c r="AD9" s="9" t="s">
        <v>44</v>
      </c>
      <c r="AE9" s="48" t="s">
        <v>45</v>
      </c>
      <c r="AF9" s="48" t="s">
        <v>46</v>
      </c>
      <c r="AG9" s="48" t="s">
        <v>26</v>
      </c>
      <c r="AH9" s="48" t="s">
        <v>47</v>
      </c>
      <c r="AJ9" s="4" t="s">
        <v>71</v>
      </c>
      <c r="AK9" s="4" t="s">
        <v>73</v>
      </c>
    </row>
    <row r="10" spans="1:37">
      <c r="A10" s="10" t="s">
        <v>48</v>
      </c>
      <c r="B10" s="10" t="s">
        <v>49</v>
      </c>
      <c r="C10" s="24"/>
      <c r="D10" s="10" t="s">
        <v>50</v>
      </c>
      <c r="E10" s="10" t="s">
        <v>51</v>
      </c>
      <c r="F10" s="10" t="s">
        <v>52</v>
      </c>
      <c r="G10" s="10" t="s">
        <v>53</v>
      </c>
      <c r="H10" s="10" t="s">
        <v>54</v>
      </c>
      <c r="I10" s="10" t="s">
        <v>55</v>
      </c>
      <c r="J10" s="10"/>
      <c r="K10" s="10" t="s">
        <v>28</v>
      </c>
      <c r="L10" s="10" t="s">
        <v>31</v>
      </c>
      <c r="M10" s="29" t="s">
        <v>28</v>
      </c>
      <c r="N10" s="10" t="s">
        <v>31</v>
      </c>
      <c r="O10" s="10" t="s">
        <v>56</v>
      </c>
      <c r="P10" s="30"/>
      <c r="Q10" s="35" t="s">
        <v>57</v>
      </c>
      <c r="R10" s="35" t="s">
        <v>58</v>
      </c>
      <c r="S10" s="30" t="s">
        <v>59</v>
      </c>
      <c r="T10" s="36" t="s">
        <v>60</v>
      </c>
      <c r="U10" s="37" t="s">
        <v>61</v>
      </c>
      <c r="V10" s="38" t="s">
        <v>62</v>
      </c>
      <c r="W10" s="39"/>
      <c r="X10" s="40"/>
      <c r="Y10" s="40"/>
      <c r="Z10" s="49" t="s">
        <v>63</v>
      </c>
      <c r="AA10" s="49" t="s">
        <v>48</v>
      </c>
      <c r="AB10" s="10" t="s">
        <v>64</v>
      </c>
      <c r="AC10" s="40"/>
      <c r="AD10" s="40"/>
      <c r="AE10" s="50"/>
      <c r="AF10" s="50"/>
      <c r="AG10" s="50"/>
      <c r="AH10" s="50"/>
      <c r="AJ10" s="4" t="s">
        <v>72</v>
      </c>
      <c r="AK10" s="4" t="s">
        <v>74</v>
      </c>
    </row>
    <row r="12" spans="1:37">
      <c r="B12" s="51" t="s">
        <v>75</v>
      </c>
    </row>
    <row r="13" spans="1:37">
      <c r="B13" s="13" t="s">
        <v>76</v>
      </c>
    </row>
    <row r="14" spans="1:37">
      <c r="A14" s="11">
        <v>1</v>
      </c>
      <c r="B14" s="12" t="s">
        <v>77</v>
      </c>
      <c r="C14" s="13" t="s">
        <v>78</v>
      </c>
      <c r="D14" s="14" t="s">
        <v>79</v>
      </c>
      <c r="E14" s="15">
        <v>5.04</v>
      </c>
      <c r="F14" s="16" t="s">
        <v>80</v>
      </c>
      <c r="H14" s="17">
        <f>ROUND(E14*G14,2)</f>
        <v>0</v>
      </c>
      <c r="J14" s="17">
        <f>ROUND(E14*G14,2)</f>
        <v>0</v>
      </c>
      <c r="L14" s="18">
        <f>E14*K14</f>
        <v>0</v>
      </c>
      <c r="N14" s="15">
        <f>E14*M14</f>
        <v>0</v>
      </c>
      <c r="O14" s="16">
        <v>0</v>
      </c>
      <c r="P14" s="16" t="s">
        <v>81</v>
      </c>
      <c r="V14" s="19" t="s">
        <v>66</v>
      </c>
      <c r="X14" s="13" t="s">
        <v>82</v>
      </c>
      <c r="Y14" s="13" t="s">
        <v>78</v>
      </c>
      <c r="Z14" s="16" t="s">
        <v>83</v>
      </c>
      <c r="AJ14" s="4" t="s">
        <v>84</v>
      </c>
      <c r="AK14" s="4" t="s">
        <v>85</v>
      </c>
    </row>
    <row r="15" spans="1:37">
      <c r="A15" s="11">
        <v>2</v>
      </c>
      <c r="B15" s="12" t="s">
        <v>77</v>
      </c>
      <c r="C15" s="13" t="s">
        <v>86</v>
      </c>
      <c r="D15" s="14" t="s">
        <v>87</v>
      </c>
      <c r="E15" s="15">
        <v>5.04</v>
      </c>
      <c r="F15" s="16" t="s">
        <v>80</v>
      </c>
      <c r="H15" s="17">
        <f>ROUND(E15*G15,2)</f>
        <v>0</v>
      </c>
      <c r="J15" s="17">
        <f>ROUND(E15*G15,2)</f>
        <v>0</v>
      </c>
      <c r="L15" s="18">
        <f>E15*K15</f>
        <v>0</v>
      </c>
      <c r="N15" s="15">
        <f>E15*M15</f>
        <v>0</v>
      </c>
      <c r="O15" s="16">
        <v>0</v>
      </c>
      <c r="P15" s="16" t="s">
        <v>81</v>
      </c>
      <c r="V15" s="19" t="s">
        <v>66</v>
      </c>
      <c r="X15" s="13" t="s">
        <v>88</v>
      </c>
      <c r="Y15" s="13" t="s">
        <v>86</v>
      </c>
      <c r="Z15" s="16" t="s">
        <v>83</v>
      </c>
      <c r="AJ15" s="4" t="s">
        <v>84</v>
      </c>
      <c r="AK15" s="4" t="s">
        <v>85</v>
      </c>
    </row>
    <row r="16" spans="1:37">
      <c r="A16" s="11">
        <v>3</v>
      </c>
      <c r="B16" s="12" t="s">
        <v>89</v>
      </c>
      <c r="C16" s="13" t="s">
        <v>90</v>
      </c>
      <c r="D16" s="14" t="s">
        <v>91</v>
      </c>
      <c r="E16" s="15">
        <v>10.26</v>
      </c>
      <c r="F16" s="16" t="s">
        <v>80</v>
      </c>
      <c r="H16" s="17">
        <f>ROUND(E16*G16,2)</f>
        <v>0</v>
      </c>
      <c r="J16" s="17">
        <f>ROUND(E16*G16,2)</f>
        <v>0</v>
      </c>
      <c r="L16" s="18">
        <f>E16*K16</f>
        <v>0</v>
      </c>
      <c r="N16" s="15">
        <f>E16*M16</f>
        <v>0</v>
      </c>
      <c r="O16" s="16">
        <v>0</v>
      </c>
      <c r="P16" s="16" t="s">
        <v>81</v>
      </c>
      <c r="V16" s="19" t="s">
        <v>66</v>
      </c>
      <c r="X16" s="13" t="s">
        <v>92</v>
      </c>
      <c r="Y16" s="13" t="s">
        <v>90</v>
      </c>
      <c r="Z16" s="16" t="s">
        <v>93</v>
      </c>
      <c r="AJ16" s="4" t="s">
        <v>84</v>
      </c>
      <c r="AK16" s="4" t="s">
        <v>85</v>
      </c>
    </row>
    <row r="17" spans="1:37">
      <c r="A17" s="11">
        <v>4</v>
      </c>
      <c r="B17" s="12" t="s">
        <v>89</v>
      </c>
      <c r="C17" s="13" t="s">
        <v>94</v>
      </c>
      <c r="D17" s="14" t="s">
        <v>95</v>
      </c>
      <c r="E17" s="15">
        <v>10.26</v>
      </c>
      <c r="F17" s="16" t="s">
        <v>80</v>
      </c>
      <c r="H17" s="17">
        <f>ROUND(E17*G17,2)</f>
        <v>0</v>
      </c>
      <c r="J17" s="17">
        <f>ROUND(E17*G17,2)</f>
        <v>0</v>
      </c>
      <c r="L17" s="18">
        <f>E17*K17</f>
        <v>0</v>
      </c>
      <c r="N17" s="15">
        <f>E17*M17</f>
        <v>0</v>
      </c>
      <c r="O17" s="16">
        <v>0</v>
      </c>
      <c r="P17" s="16" t="s">
        <v>81</v>
      </c>
      <c r="V17" s="19" t="s">
        <v>66</v>
      </c>
      <c r="X17" s="13" t="s">
        <v>96</v>
      </c>
      <c r="Y17" s="13" t="s">
        <v>94</v>
      </c>
      <c r="Z17" s="16" t="s">
        <v>93</v>
      </c>
      <c r="AJ17" s="4" t="s">
        <v>84</v>
      </c>
      <c r="AK17" s="4" t="s">
        <v>85</v>
      </c>
    </row>
    <row r="18" spans="1:37" ht="25.5">
      <c r="A18" s="11">
        <v>5</v>
      </c>
      <c r="B18" s="12" t="s">
        <v>77</v>
      </c>
      <c r="C18" s="13" t="s">
        <v>97</v>
      </c>
      <c r="D18" s="14" t="s">
        <v>98</v>
      </c>
      <c r="E18" s="15">
        <v>15.44</v>
      </c>
      <c r="F18" s="16" t="s">
        <v>80</v>
      </c>
      <c r="H18" s="17">
        <f>ROUND(E18*G18,2)</f>
        <v>0</v>
      </c>
      <c r="J18" s="17">
        <f>ROUND(E18*G18,2)</f>
        <v>0</v>
      </c>
      <c r="L18" s="18">
        <f>E18*K18</f>
        <v>0</v>
      </c>
      <c r="N18" s="15">
        <f>E18*M18</f>
        <v>0</v>
      </c>
      <c r="O18" s="16">
        <v>0</v>
      </c>
      <c r="P18" s="16" t="s">
        <v>81</v>
      </c>
      <c r="V18" s="19" t="s">
        <v>66</v>
      </c>
      <c r="X18" s="13" t="s">
        <v>99</v>
      </c>
      <c r="Y18" s="13" t="s">
        <v>97</v>
      </c>
      <c r="Z18" s="16" t="s">
        <v>93</v>
      </c>
      <c r="AJ18" s="4" t="s">
        <v>84</v>
      </c>
      <c r="AK18" s="4" t="s">
        <v>85</v>
      </c>
    </row>
    <row r="19" spans="1:37">
      <c r="D19" s="52" t="s">
        <v>100</v>
      </c>
      <c r="E19" s="53">
        <f>J19</f>
        <v>0</v>
      </c>
      <c r="H19" s="53">
        <f>SUM(H12:H18)</f>
        <v>0</v>
      </c>
      <c r="I19" s="53">
        <f>SUM(I12:I18)</f>
        <v>0</v>
      </c>
      <c r="J19" s="53">
        <f>SUM(J12:J18)</f>
        <v>0</v>
      </c>
      <c r="L19" s="54">
        <f>SUM(L12:L18)</f>
        <v>0</v>
      </c>
      <c r="N19" s="55">
        <f>SUM(N12:N18)</f>
        <v>0</v>
      </c>
      <c r="W19" s="20">
        <f>SUM(W12:W18)</f>
        <v>0</v>
      </c>
    </row>
    <row r="21" spans="1:37">
      <c r="B21" s="13" t="s">
        <v>101</v>
      </c>
    </row>
    <row r="22" spans="1:37" ht="25.5">
      <c r="A22" s="11">
        <v>6</v>
      </c>
      <c r="B22" s="12" t="s">
        <v>102</v>
      </c>
      <c r="C22" s="13" t="s">
        <v>103</v>
      </c>
      <c r="D22" s="14" t="s">
        <v>104</v>
      </c>
      <c r="E22" s="15">
        <v>23.184000000000001</v>
      </c>
      <c r="F22" s="16" t="s">
        <v>80</v>
      </c>
      <c r="H22" s="17">
        <f>ROUND(E22*G22,2)</f>
        <v>0</v>
      </c>
      <c r="J22" s="17">
        <f>ROUND(E22*G22,2)</f>
        <v>0</v>
      </c>
      <c r="K22" s="18">
        <v>1.7034</v>
      </c>
      <c r="L22" s="18">
        <f>E22*K22</f>
        <v>39.491625599999999</v>
      </c>
      <c r="N22" s="15">
        <f>E22*M22</f>
        <v>0</v>
      </c>
      <c r="O22" s="16">
        <v>0</v>
      </c>
      <c r="P22" s="16" t="s">
        <v>81</v>
      </c>
      <c r="V22" s="19" t="s">
        <v>66</v>
      </c>
      <c r="X22" s="13" t="s">
        <v>105</v>
      </c>
      <c r="Y22" s="13" t="s">
        <v>103</v>
      </c>
      <c r="Z22" s="16" t="s">
        <v>106</v>
      </c>
      <c r="AJ22" s="4" t="s">
        <v>84</v>
      </c>
      <c r="AK22" s="4" t="s">
        <v>85</v>
      </c>
    </row>
    <row r="23" spans="1:37" ht="25.5">
      <c r="A23" s="11">
        <v>7</v>
      </c>
      <c r="B23" s="12" t="s">
        <v>107</v>
      </c>
      <c r="C23" s="13" t="s">
        <v>108</v>
      </c>
      <c r="D23" s="14" t="s">
        <v>109</v>
      </c>
      <c r="E23" s="15">
        <v>112</v>
      </c>
      <c r="F23" s="16" t="s">
        <v>110</v>
      </c>
      <c r="H23" s="17">
        <f>ROUND(E23*G23,2)</f>
        <v>0</v>
      </c>
      <c r="J23" s="17">
        <f>ROUND(E23*G23,2)</f>
        <v>0</v>
      </c>
      <c r="K23" s="18">
        <v>0.20266000000000001</v>
      </c>
      <c r="L23" s="18">
        <f>E23*K23</f>
        <v>22.69792</v>
      </c>
      <c r="N23" s="15">
        <f>E23*M23</f>
        <v>0</v>
      </c>
      <c r="O23" s="16">
        <v>0</v>
      </c>
      <c r="P23" s="16" t="s">
        <v>81</v>
      </c>
      <c r="V23" s="19" t="s">
        <v>66</v>
      </c>
      <c r="X23" s="13" t="s">
        <v>111</v>
      </c>
      <c r="Y23" s="13" t="s">
        <v>108</v>
      </c>
      <c r="Z23" s="16" t="s">
        <v>112</v>
      </c>
      <c r="AJ23" s="4" t="s">
        <v>84</v>
      </c>
      <c r="AK23" s="4" t="s">
        <v>85</v>
      </c>
    </row>
    <row r="24" spans="1:37">
      <c r="D24" s="52" t="s">
        <v>113</v>
      </c>
      <c r="E24" s="53">
        <f>J24</f>
        <v>0</v>
      </c>
      <c r="H24" s="53">
        <f>SUM(H21:H23)</f>
        <v>0</v>
      </c>
      <c r="I24" s="53">
        <f>SUM(I21:I23)</f>
        <v>0</v>
      </c>
      <c r="J24" s="53">
        <f>SUM(J21:J23)</f>
        <v>0</v>
      </c>
      <c r="L24" s="54">
        <f>SUM(L21:L23)</f>
        <v>62.189545600000002</v>
      </c>
      <c r="N24" s="55">
        <f>SUM(N21:N23)</f>
        <v>0</v>
      </c>
      <c r="W24" s="20">
        <f>SUM(W21:W23)</f>
        <v>0</v>
      </c>
    </row>
    <row r="26" spans="1:37">
      <c r="B26" s="13" t="s">
        <v>114</v>
      </c>
    </row>
    <row r="27" spans="1:37" ht="25.5">
      <c r="A27" s="11">
        <v>8</v>
      </c>
      <c r="B27" s="12" t="s">
        <v>115</v>
      </c>
      <c r="C27" s="13" t="s">
        <v>116</v>
      </c>
      <c r="D27" s="14" t="s">
        <v>117</v>
      </c>
      <c r="E27" s="15">
        <v>112</v>
      </c>
      <c r="F27" s="16" t="s">
        <v>110</v>
      </c>
      <c r="H27" s="17">
        <f>ROUND(E27*G27,2)</f>
        <v>0</v>
      </c>
      <c r="J27" s="17">
        <f t="shared" ref="J27:J32" si="0">ROUND(E27*G27,2)</f>
        <v>0</v>
      </c>
      <c r="L27" s="18">
        <f t="shared" ref="L27:L32" si="1">E27*K27</f>
        <v>0</v>
      </c>
      <c r="N27" s="15">
        <f t="shared" ref="N27:N32" si="2">E27*M27</f>
        <v>0</v>
      </c>
      <c r="O27" s="16">
        <v>0</v>
      </c>
      <c r="P27" s="16" t="s">
        <v>81</v>
      </c>
      <c r="V27" s="19" t="s">
        <v>66</v>
      </c>
      <c r="X27" s="13" t="s">
        <v>118</v>
      </c>
      <c r="Y27" s="13" t="s">
        <v>116</v>
      </c>
      <c r="Z27" s="16" t="s">
        <v>119</v>
      </c>
      <c r="AJ27" s="4" t="s">
        <v>84</v>
      </c>
      <c r="AK27" s="4" t="s">
        <v>85</v>
      </c>
    </row>
    <row r="28" spans="1:37" ht="25.5">
      <c r="A28" s="11">
        <v>9</v>
      </c>
      <c r="B28" s="12" t="s">
        <v>115</v>
      </c>
      <c r="C28" s="13" t="s">
        <v>120</v>
      </c>
      <c r="D28" s="14" t="s">
        <v>121</v>
      </c>
      <c r="E28" s="15">
        <v>112</v>
      </c>
      <c r="F28" s="16" t="s">
        <v>110</v>
      </c>
      <c r="H28" s="17">
        <f>ROUND(E28*G28,2)</f>
        <v>0</v>
      </c>
      <c r="J28" s="17">
        <f t="shared" si="0"/>
        <v>0</v>
      </c>
      <c r="K28" s="18">
        <v>0.19694999999999999</v>
      </c>
      <c r="L28" s="18">
        <f t="shared" si="1"/>
        <v>22.058399999999999</v>
      </c>
      <c r="N28" s="15">
        <f t="shared" si="2"/>
        <v>0</v>
      </c>
      <c r="O28" s="16">
        <v>0</v>
      </c>
      <c r="P28" s="16" t="s">
        <v>81</v>
      </c>
      <c r="V28" s="19" t="s">
        <v>66</v>
      </c>
      <c r="X28" s="13" t="s">
        <v>122</v>
      </c>
      <c r="Y28" s="13" t="s">
        <v>120</v>
      </c>
      <c r="Z28" s="16" t="s">
        <v>119</v>
      </c>
      <c r="AJ28" s="4" t="s">
        <v>84</v>
      </c>
      <c r="AK28" s="4" t="s">
        <v>85</v>
      </c>
    </row>
    <row r="29" spans="1:37" ht="25.5">
      <c r="A29" s="11">
        <v>10</v>
      </c>
      <c r="B29" s="12" t="s">
        <v>115</v>
      </c>
      <c r="C29" s="13" t="s">
        <v>123</v>
      </c>
      <c r="D29" s="14" t="s">
        <v>124</v>
      </c>
      <c r="E29" s="15">
        <v>14.5</v>
      </c>
      <c r="F29" s="16" t="s">
        <v>110</v>
      </c>
      <c r="H29" s="17">
        <f>ROUND(E29*G29,2)</f>
        <v>0</v>
      </c>
      <c r="J29" s="17">
        <f t="shared" si="0"/>
        <v>0</v>
      </c>
      <c r="K29" s="18">
        <v>0.22173000000000001</v>
      </c>
      <c r="L29" s="18">
        <f t="shared" si="1"/>
        <v>3.2150850000000002</v>
      </c>
      <c r="N29" s="15">
        <f t="shared" si="2"/>
        <v>0</v>
      </c>
      <c r="O29" s="16">
        <v>0</v>
      </c>
      <c r="P29" s="16" t="s">
        <v>81</v>
      </c>
      <c r="V29" s="19" t="s">
        <v>66</v>
      </c>
      <c r="X29" s="13" t="s">
        <v>125</v>
      </c>
      <c r="Y29" s="13" t="s">
        <v>123</v>
      </c>
      <c r="Z29" s="16" t="s">
        <v>126</v>
      </c>
      <c r="AJ29" s="4" t="s">
        <v>84</v>
      </c>
      <c r="AK29" s="4" t="s">
        <v>85</v>
      </c>
    </row>
    <row r="30" spans="1:37" ht="25.5">
      <c r="A30" s="11">
        <v>11</v>
      </c>
      <c r="B30" s="12" t="s">
        <v>115</v>
      </c>
      <c r="C30" s="13" t="s">
        <v>127</v>
      </c>
      <c r="D30" s="14" t="s">
        <v>128</v>
      </c>
      <c r="E30" s="15">
        <v>112</v>
      </c>
      <c r="F30" s="16" t="s">
        <v>110</v>
      </c>
      <c r="H30" s="17">
        <f>ROUND(E30*G30,2)</f>
        <v>0</v>
      </c>
      <c r="J30" s="17">
        <f t="shared" si="0"/>
        <v>0</v>
      </c>
      <c r="K30" s="18">
        <v>7.3999999999999996E-2</v>
      </c>
      <c r="L30" s="18">
        <f t="shared" si="1"/>
        <v>8.2880000000000003</v>
      </c>
      <c r="N30" s="15">
        <f t="shared" si="2"/>
        <v>0</v>
      </c>
      <c r="O30" s="16">
        <v>0</v>
      </c>
      <c r="P30" s="16" t="s">
        <v>81</v>
      </c>
      <c r="V30" s="19" t="s">
        <v>66</v>
      </c>
      <c r="X30" s="13" t="s">
        <v>129</v>
      </c>
      <c r="Y30" s="13" t="s">
        <v>127</v>
      </c>
      <c r="Z30" s="16" t="s">
        <v>126</v>
      </c>
      <c r="AJ30" s="4" t="s">
        <v>84</v>
      </c>
      <c r="AK30" s="4" t="s">
        <v>85</v>
      </c>
    </row>
    <row r="31" spans="1:37">
      <c r="A31" s="11">
        <v>12</v>
      </c>
      <c r="B31" s="12" t="s">
        <v>130</v>
      </c>
      <c r="C31" s="13" t="s">
        <v>131</v>
      </c>
      <c r="D31" s="14" t="s">
        <v>132</v>
      </c>
      <c r="E31" s="15">
        <v>117.6</v>
      </c>
      <c r="F31" s="16" t="s">
        <v>110</v>
      </c>
      <c r="I31" s="17">
        <f>ROUND(E31*G31,2)</f>
        <v>0</v>
      </c>
      <c r="J31" s="17">
        <f t="shared" si="0"/>
        <v>0</v>
      </c>
      <c r="L31" s="18">
        <f t="shared" si="1"/>
        <v>0</v>
      </c>
      <c r="N31" s="15">
        <f t="shared" si="2"/>
        <v>0</v>
      </c>
      <c r="O31" s="16">
        <v>0</v>
      </c>
      <c r="P31" s="16" t="s">
        <v>81</v>
      </c>
      <c r="V31" s="19" t="s">
        <v>65</v>
      </c>
      <c r="X31" s="13" t="s">
        <v>131</v>
      </c>
      <c r="Y31" s="13" t="s">
        <v>131</v>
      </c>
      <c r="Z31" s="16" t="s">
        <v>133</v>
      </c>
      <c r="AA31" s="13" t="s">
        <v>81</v>
      </c>
      <c r="AJ31" s="4" t="s">
        <v>134</v>
      </c>
      <c r="AK31" s="4" t="s">
        <v>85</v>
      </c>
    </row>
    <row r="32" spans="1:37">
      <c r="A32" s="11">
        <v>13</v>
      </c>
      <c r="B32" s="12" t="s">
        <v>115</v>
      </c>
      <c r="C32" s="13" t="s">
        <v>135</v>
      </c>
      <c r="D32" s="14" t="s">
        <v>136</v>
      </c>
      <c r="E32" s="15">
        <v>58</v>
      </c>
      <c r="F32" s="16" t="s">
        <v>137</v>
      </c>
      <c r="H32" s="17">
        <f>ROUND(E32*G32,2)</f>
        <v>0</v>
      </c>
      <c r="J32" s="17">
        <f t="shared" si="0"/>
        <v>0</v>
      </c>
      <c r="K32" s="18">
        <v>3.5999999999999999E-3</v>
      </c>
      <c r="L32" s="18">
        <f t="shared" si="1"/>
        <v>0.20879999999999999</v>
      </c>
      <c r="N32" s="15">
        <f t="shared" si="2"/>
        <v>0</v>
      </c>
      <c r="O32" s="16">
        <v>0</v>
      </c>
      <c r="P32" s="16" t="s">
        <v>81</v>
      </c>
      <c r="V32" s="19" t="s">
        <v>66</v>
      </c>
      <c r="X32" s="13" t="s">
        <v>138</v>
      </c>
      <c r="Y32" s="13" t="s">
        <v>135</v>
      </c>
      <c r="Z32" s="16" t="s">
        <v>126</v>
      </c>
      <c r="AJ32" s="4" t="s">
        <v>84</v>
      </c>
      <c r="AK32" s="4" t="s">
        <v>85</v>
      </c>
    </row>
    <row r="33" spans="1:37">
      <c r="D33" s="52" t="s">
        <v>139</v>
      </c>
      <c r="E33" s="53">
        <f>J33</f>
        <v>0</v>
      </c>
      <c r="H33" s="53">
        <f>SUM(H26:H32)</f>
        <v>0</v>
      </c>
      <c r="I33" s="53">
        <f>SUM(I26:I32)</f>
        <v>0</v>
      </c>
      <c r="J33" s="53">
        <f>SUM(J26:J32)</f>
        <v>0</v>
      </c>
      <c r="L33" s="54">
        <f>SUM(L26:L32)</f>
        <v>33.770285000000001</v>
      </c>
      <c r="N33" s="55">
        <f>SUM(N26:N32)</f>
        <v>0</v>
      </c>
      <c r="W33" s="20">
        <f>SUM(W26:W32)</f>
        <v>0</v>
      </c>
    </row>
    <row r="35" spans="1:37">
      <c r="B35" s="13" t="s">
        <v>140</v>
      </c>
    </row>
    <row r="36" spans="1:37" ht="25.5">
      <c r="A36" s="11">
        <v>14</v>
      </c>
      <c r="B36" s="12" t="s">
        <v>102</v>
      </c>
      <c r="C36" s="13" t="s">
        <v>141</v>
      </c>
      <c r="D36" s="14" t="s">
        <v>142</v>
      </c>
      <c r="E36" s="15">
        <v>56</v>
      </c>
      <c r="F36" s="16" t="s">
        <v>137</v>
      </c>
      <c r="H36" s="17">
        <f>ROUND(E36*G36,2)</f>
        <v>0</v>
      </c>
      <c r="J36" s="17">
        <f>ROUND(E36*G36,2)</f>
        <v>0</v>
      </c>
      <c r="L36" s="18">
        <f>E36*K36</f>
        <v>0</v>
      </c>
      <c r="N36" s="15">
        <f>E36*M36</f>
        <v>0</v>
      </c>
      <c r="O36" s="16">
        <v>0</v>
      </c>
      <c r="P36" s="16" t="s">
        <v>81</v>
      </c>
      <c r="V36" s="19" t="s">
        <v>66</v>
      </c>
      <c r="X36" s="13" t="s">
        <v>143</v>
      </c>
      <c r="Y36" s="13" t="s">
        <v>141</v>
      </c>
      <c r="Z36" s="16" t="s">
        <v>106</v>
      </c>
      <c r="AJ36" s="4" t="s">
        <v>84</v>
      </c>
      <c r="AK36" s="4" t="s">
        <v>85</v>
      </c>
    </row>
    <row r="37" spans="1:37">
      <c r="A37" s="11">
        <v>15</v>
      </c>
      <c r="B37" s="12" t="s">
        <v>130</v>
      </c>
      <c r="C37" s="13" t="s">
        <v>144</v>
      </c>
      <c r="D37" s="14" t="s">
        <v>145</v>
      </c>
      <c r="E37" s="15">
        <v>11.2</v>
      </c>
      <c r="F37" s="16" t="s">
        <v>146</v>
      </c>
      <c r="I37" s="17">
        <f>ROUND(E37*G37,2)</f>
        <v>0</v>
      </c>
      <c r="J37" s="17">
        <f>ROUND(E37*G37,2)</f>
        <v>0</v>
      </c>
      <c r="K37" s="18">
        <v>9.579E-2</v>
      </c>
      <c r="L37" s="18">
        <f>E37*K37</f>
        <v>1.072848</v>
      </c>
      <c r="N37" s="15">
        <f>E37*M37</f>
        <v>0</v>
      </c>
      <c r="O37" s="16">
        <v>0</v>
      </c>
      <c r="P37" s="16" t="s">
        <v>81</v>
      </c>
      <c r="V37" s="19" t="s">
        <v>65</v>
      </c>
      <c r="X37" s="13" t="s">
        <v>144</v>
      </c>
      <c r="Y37" s="13" t="s">
        <v>144</v>
      </c>
      <c r="Z37" s="16" t="s">
        <v>147</v>
      </c>
      <c r="AA37" s="13" t="s">
        <v>81</v>
      </c>
      <c r="AJ37" s="4" t="s">
        <v>134</v>
      </c>
      <c r="AK37" s="4" t="s">
        <v>85</v>
      </c>
    </row>
    <row r="38" spans="1:37" ht="25.5">
      <c r="A38" s="11">
        <v>16</v>
      </c>
      <c r="B38" s="12" t="s">
        <v>102</v>
      </c>
      <c r="C38" s="13" t="s">
        <v>148</v>
      </c>
      <c r="D38" s="14" t="s">
        <v>149</v>
      </c>
      <c r="E38" s="15">
        <v>1</v>
      </c>
      <c r="F38" s="16" t="s">
        <v>146</v>
      </c>
      <c r="H38" s="17">
        <f>ROUND(E38*G38,2)</f>
        <v>0</v>
      </c>
      <c r="J38" s="17">
        <f>ROUND(E38*G38,2)</f>
        <v>0</v>
      </c>
      <c r="K38" s="18">
        <v>2.2124700000000002</v>
      </c>
      <c r="L38" s="18">
        <f>E38*K38</f>
        <v>2.2124700000000002</v>
      </c>
      <c r="N38" s="15">
        <f>E38*M38</f>
        <v>0</v>
      </c>
      <c r="O38" s="16">
        <v>0</v>
      </c>
      <c r="P38" s="16" t="s">
        <v>81</v>
      </c>
      <c r="V38" s="19" t="s">
        <v>66</v>
      </c>
      <c r="X38" s="13" t="s">
        <v>150</v>
      </c>
      <c r="Y38" s="13" t="s">
        <v>148</v>
      </c>
      <c r="Z38" s="16" t="s">
        <v>106</v>
      </c>
      <c r="AJ38" s="4" t="s">
        <v>84</v>
      </c>
      <c r="AK38" s="4" t="s">
        <v>85</v>
      </c>
    </row>
    <row r="39" spans="1:37" ht="25.5">
      <c r="A39" s="11">
        <v>17</v>
      </c>
      <c r="B39" s="12" t="s">
        <v>102</v>
      </c>
      <c r="C39" s="13" t="s">
        <v>151</v>
      </c>
      <c r="D39" s="14" t="s">
        <v>152</v>
      </c>
      <c r="E39" s="15">
        <v>2</v>
      </c>
      <c r="F39" s="16" t="s">
        <v>146</v>
      </c>
      <c r="H39" s="17">
        <f>ROUND(E39*G39,2)</f>
        <v>0</v>
      </c>
      <c r="J39" s="17">
        <f>ROUND(E39*G39,2)</f>
        <v>0</v>
      </c>
      <c r="K39" s="18">
        <v>2.2124700000000002</v>
      </c>
      <c r="L39" s="18">
        <f>E39*K39</f>
        <v>4.4249400000000003</v>
      </c>
      <c r="N39" s="15">
        <f>E39*M39</f>
        <v>0</v>
      </c>
      <c r="O39" s="16">
        <v>0</v>
      </c>
      <c r="P39" s="16" t="s">
        <v>81</v>
      </c>
      <c r="V39" s="19" t="s">
        <v>66</v>
      </c>
      <c r="X39" s="13" t="s">
        <v>150</v>
      </c>
      <c r="Y39" s="13" t="s">
        <v>151</v>
      </c>
      <c r="Z39" s="16" t="s">
        <v>106</v>
      </c>
      <c r="AJ39" s="4" t="s">
        <v>84</v>
      </c>
      <c r="AK39" s="4" t="s">
        <v>85</v>
      </c>
    </row>
    <row r="40" spans="1:37">
      <c r="D40" s="52" t="s">
        <v>153</v>
      </c>
      <c r="E40" s="53">
        <f>J40</f>
        <v>0</v>
      </c>
      <c r="H40" s="53">
        <f>SUM(H35:H39)</f>
        <v>0</v>
      </c>
      <c r="I40" s="53">
        <f>SUM(I35:I39)</f>
        <v>0</v>
      </c>
      <c r="J40" s="53">
        <f>SUM(J35:J39)</f>
        <v>0</v>
      </c>
      <c r="L40" s="54">
        <f>SUM(L35:L39)</f>
        <v>7.7102580000000005</v>
      </c>
      <c r="N40" s="55">
        <f>SUM(N35:N39)</f>
        <v>0</v>
      </c>
      <c r="W40" s="20">
        <f>SUM(W35:W39)</f>
        <v>0</v>
      </c>
    </row>
    <row r="42" spans="1:37">
      <c r="B42" s="13" t="s">
        <v>154</v>
      </c>
    </row>
    <row r="43" spans="1:37" ht="25.5">
      <c r="A43" s="11">
        <v>18</v>
      </c>
      <c r="B43" s="12" t="s">
        <v>115</v>
      </c>
      <c r="C43" s="13" t="s">
        <v>155</v>
      </c>
      <c r="D43" s="14" t="s">
        <v>156</v>
      </c>
      <c r="E43" s="15">
        <v>58</v>
      </c>
      <c r="F43" s="16" t="s">
        <v>137</v>
      </c>
      <c r="H43" s="17">
        <f>ROUND(E43*G43,2)</f>
        <v>0</v>
      </c>
      <c r="J43" s="17">
        <f t="shared" ref="J43:J49" si="3">ROUND(E43*G43,2)</f>
        <v>0</v>
      </c>
      <c r="K43" s="18">
        <v>0.15554999999999999</v>
      </c>
      <c r="L43" s="18">
        <f t="shared" ref="L43:L49" si="4">E43*K43</f>
        <v>9.0219000000000005</v>
      </c>
      <c r="N43" s="15">
        <f t="shared" ref="N43:N49" si="5">E43*M43</f>
        <v>0</v>
      </c>
      <c r="O43" s="16">
        <v>0</v>
      </c>
      <c r="P43" s="16" t="s">
        <v>81</v>
      </c>
      <c r="V43" s="19" t="s">
        <v>66</v>
      </c>
      <c r="X43" s="13" t="s">
        <v>157</v>
      </c>
      <c r="Y43" s="13" t="s">
        <v>155</v>
      </c>
      <c r="Z43" s="16" t="s">
        <v>126</v>
      </c>
      <c r="AJ43" s="4" t="s">
        <v>84</v>
      </c>
      <c r="AK43" s="4" t="s">
        <v>85</v>
      </c>
    </row>
    <row r="44" spans="1:37">
      <c r="A44" s="11">
        <v>19</v>
      </c>
      <c r="B44" s="12" t="s">
        <v>130</v>
      </c>
      <c r="C44" s="13" t="s">
        <v>158</v>
      </c>
      <c r="D44" s="14" t="s">
        <v>159</v>
      </c>
      <c r="E44" s="15">
        <v>59.16</v>
      </c>
      <c r="F44" s="16" t="s">
        <v>146</v>
      </c>
      <c r="I44" s="17">
        <f>ROUND(E44*G44,2)</f>
        <v>0</v>
      </c>
      <c r="J44" s="17">
        <f t="shared" si="3"/>
        <v>0</v>
      </c>
      <c r="K44" s="18">
        <v>5.1999999999999998E-2</v>
      </c>
      <c r="L44" s="18">
        <f t="shared" si="4"/>
        <v>3.0763199999999995</v>
      </c>
      <c r="N44" s="15">
        <f t="shared" si="5"/>
        <v>0</v>
      </c>
      <c r="O44" s="16">
        <v>0</v>
      </c>
      <c r="P44" s="16" t="s">
        <v>81</v>
      </c>
      <c r="V44" s="19" t="s">
        <v>65</v>
      </c>
      <c r="X44" s="13" t="s">
        <v>158</v>
      </c>
      <c r="Y44" s="13" t="s">
        <v>158</v>
      </c>
      <c r="Z44" s="16" t="s">
        <v>160</v>
      </c>
      <c r="AA44" s="13" t="s">
        <v>81</v>
      </c>
      <c r="AJ44" s="4" t="s">
        <v>134</v>
      </c>
      <c r="AK44" s="4" t="s">
        <v>85</v>
      </c>
    </row>
    <row r="45" spans="1:37" ht="25.5">
      <c r="A45" s="11">
        <v>20</v>
      </c>
      <c r="B45" s="12" t="s">
        <v>115</v>
      </c>
      <c r="C45" s="13" t="s">
        <v>161</v>
      </c>
      <c r="D45" s="14" t="s">
        <v>162</v>
      </c>
      <c r="E45" s="15">
        <v>56</v>
      </c>
      <c r="F45" s="16" t="s">
        <v>137</v>
      </c>
      <c r="H45" s="17">
        <f>ROUND(E45*G45,2)</f>
        <v>0</v>
      </c>
      <c r="J45" s="17">
        <f t="shared" si="3"/>
        <v>0</v>
      </c>
      <c r="K45" s="18">
        <v>0.10562000000000001</v>
      </c>
      <c r="L45" s="18">
        <f t="shared" si="4"/>
        <v>5.91472</v>
      </c>
      <c r="N45" s="15">
        <f t="shared" si="5"/>
        <v>0</v>
      </c>
      <c r="O45" s="16">
        <v>0</v>
      </c>
      <c r="P45" s="16" t="s">
        <v>81</v>
      </c>
      <c r="V45" s="19" t="s">
        <v>66</v>
      </c>
      <c r="X45" s="13" t="s">
        <v>163</v>
      </c>
      <c r="Y45" s="13" t="s">
        <v>161</v>
      </c>
      <c r="Z45" s="16" t="s">
        <v>126</v>
      </c>
      <c r="AJ45" s="4" t="s">
        <v>84</v>
      </c>
      <c r="AK45" s="4" t="s">
        <v>85</v>
      </c>
    </row>
    <row r="46" spans="1:37">
      <c r="A46" s="11">
        <v>21</v>
      </c>
      <c r="B46" s="12" t="s">
        <v>130</v>
      </c>
      <c r="C46" s="13" t="s">
        <v>164</v>
      </c>
      <c r="D46" s="14" t="s">
        <v>165</v>
      </c>
      <c r="E46" s="15">
        <v>57.12</v>
      </c>
      <c r="F46" s="16" t="s">
        <v>146</v>
      </c>
      <c r="I46" s="17">
        <f>ROUND(E46*G46,2)</f>
        <v>0</v>
      </c>
      <c r="J46" s="17">
        <f t="shared" si="3"/>
        <v>0</v>
      </c>
      <c r="K46" s="18">
        <v>2.1999999999999999E-2</v>
      </c>
      <c r="L46" s="18">
        <f t="shared" si="4"/>
        <v>1.25664</v>
      </c>
      <c r="N46" s="15">
        <f t="shared" si="5"/>
        <v>0</v>
      </c>
      <c r="O46" s="16">
        <v>0</v>
      </c>
      <c r="P46" s="16" t="s">
        <v>81</v>
      </c>
      <c r="V46" s="19" t="s">
        <v>65</v>
      </c>
      <c r="X46" s="13" t="s">
        <v>164</v>
      </c>
      <c r="Y46" s="13" t="s">
        <v>164</v>
      </c>
      <c r="Z46" s="16" t="s">
        <v>160</v>
      </c>
      <c r="AA46" s="13" t="s">
        <v>81</v>
      </c>
      <c r="AJ46" s="4" t="s">
        <v>134</v>
      </c>
      <c r="AK46" s="4" t="s">
        <v>85</v>
      </c>
    </row>
    <row r="47" spans="1:37" ht="25.5">
      <c r="A47" s="11">
        <v>22</v>
      </c>
      <c r="B47" s="12" t="s">
        <v>115</v>
      </c>
      <c r="C47" s="13" t="s">
        <v>166</v>
      </c>
      <c r="D47" s="14" t="s">
        <v>167</v>
      </c>
      <c r="E47" s="15">
        <v>10.26</v>
      </c>
      <c r="F47" s="16" t="s">
        <v>80</v>
      </c>
      <c r="H47" s="17">
        <f>ROUND(E47*G47,2)</f>
        <v>0</v>
      </c>
      <c r="J47" s="17">
        <f t="shared" si="3"/>
        <v>0</v>
      </c>
      <c r="K47" s="18">
        <v>2.3628499999999999</v>
      </c>
      <c r="L47" s="18">
        <f t="shared" si="4"/>
        <v>24.242840999999999</v>
      </c>
      <c r="N47" s="15">
        <f t="shared" si="5"/>
        <v>0</v>
      </c>
      <c r="O47" s="16">
        <v>0</v>
      </c>
      <c r="P47" s="16" t="s">
        <v>81</v>
      </c>
      <c r="V47" s="19" t="s">
        <v>66</v>
      </c>
      <c r="X47" s="13" t="s">
        <v>168</v>
      </c>
      <c r="Y47" s="13" t="s">
        <v>166</v>
      </c>
      <c r="Z47" s="16" t="s">
        <v>126</v>
      </c>
      <c r="AJ47" s="4" t="s">
        <v>84</v>
      </c>
      <c r="AK47" s="4" t="s">
        <v>85</v>
      </c>
    </row>
    <row r="48" spans="1:37" ht="25.5">
      <c r="A48" s="11">
        <v>23</v>
      </c>
      <c r="B48" s="12" t="s">
        <v>89</v>
      </c>
      <c r="C48" s="13" t="s">
        <v>169</v>
      </c>
      <c r="D48" s="14" t="s">
        <v>170</v>
      </c>
      <c r="E48" s="15">
        <v>58</v>
      </c>
      <c r="F48" s="16" t="s">
        <v>137</v>
      </c>
      <c r="H48" s="17">
        <f>ROUND(E48*G48,2)</f>
        <v>0</v>
      </c>
      <c r="J48" s="17">
        <f t="shared" si="3"/>
        <v>0</v>
      </c>
      <c r="K48" s="18">
        <v>5.0000000000000002E-5</v>
      </c>
      <c r="L48" s="18">
        <f t="shared" si="4"/>
        <v>2.9000000000000002E-3</v>
      </c>
      <c r="N48" s="15">
        <f t="shared" si="5"/>
        <v>0</v>
      </c>
      <c r="O48" s="16">
        <v>0</v>
      </c>
      <c r="P48" s="16" t="s">
        <v>81</v>
      </c>
      <c r="V48" s="19" t="s">
        <v>66</v>
      </c>
      <c r="X48" s="13" t="s">
        <v>171</v>
      </c>
      <c r="Y48" s="13" t="s">
        <v>169</v>
      </c>
      <c r="Z48" s="16" t="s">
        <v>126</v>
      </c>
      <c r="AJ48" s="4" t="s">
        <v>84</v>
      </c>
      <c r="AK48" s="4" t="s">
        <v>85</v>
      </c>
    </row>
    <row r="49" spans="1:37">
      <c r="A49" s="11">
        <v>24</v>
      </c>
      <c r="B49" s="12" t="s">
        <v>172</v>
      </c>
      <c r="C49" s="13" t="s">
        <v>173</v>
      </c>
      <c r="D49" s="14" t="s">
        <v>174</v>
      </c>
      <c r="E49" s="15">
        <v>147.185</v>
      </c>
      <c r="F49" s="16" t="s">
        <v>175</v>
      </c>
      <c r="H49" s="17">
        <f>ROUND(E49*G49,2)</f>
        <v>0</v>
      </c>
      <c r="J49" s="17">
        <f t="shared" si="3"/>
        <v>0</v>
      </c>
      <c r="L49" s="18">
        <f t="shared" si="4"/>
        <v>0</v>
      </c>
      <c r="N49" s="15">
        <f t="shared" si="5"/>
        <v>0</v>
      </c>
      <c r="O49" s="16">
        <v>0</v>
      </c>
      <c r="P49" s="16" t="s">
        <v>81</v>
      </c>
      <c r="V49" s="19" t="s">
        <v>66</v>
      </c>
      <c r="X49" s="13" t="s">
        <v>176</v>
      </c>
      <c r="Y49" s="13" t="s">
        <v>173</v>
      </c>
      <c r="Z49" s="16" t="s">
        <v>177</v>
      </c>
      <c r="AJ49" s="4" t="s">
        <v>84</v>
      </c>
      <c r="AK49" s="4" t="s">
        <v>85</v>
      </c>
    </row>
    <row r="50" spans="1:37">
      <c r="D50" s="52" t="s">
        <v>178</v>
      </c>
      <c r="E50" s="53">
        <f>J50</f>
        <v>0</v>
      </c>
      <c r="H50" s="53">
        <f>SUM(H42:H49)</f>
        <v>0</v>
      </c>
      <c r="I50" s="53">
        <f>SUM(I42:I49)</f>
        <v>0</v>
      </c>
      <c r="J50" s="53">
        <f>SUM(J42:J49)</f>
        <v>0</v>
      </c>
      <c r="L50" s="54">
        <f>SUM(L42:L49)</f>
        <v>43.515321</v>
      </c>
      <c r="N50" s="55">
        <f>SUM(N42:N49)</f>
        <v>0</v>
      </c>
      <c r="W50" s="20">
        <f>SUM(W42:W49)</f>
        <v>0</v>
      </c>
    </row>
    <row r="52" spans="1:37">
      <c r="D52" s="52" t="s">
        <v>179</v>
      </c>
      <c r="E52" s="53">
        <f>J52</f>
        <v>0</v>
      </c>
      <c r="H52" s="53">
        <f>+H19+H24+H33+H40+H50</f>
        <v>0</v>
      </c>
      <c r="I52" s="53">
        <f>+I19+I24+I33+I40+I50</f>
        <v>0</v>
      </c>
      <c r="J52" s="53">
        <f>+J19+J24+J33+J40+J50</f>
        <v>0</v>
      </c>
      <c r="L52" s="54">
        <f>+L19+L24+L33+L40+L50</f>
        <v>147.18540960000001</v>
      </c>
      <c r="N52" s="55">
        <f>+N19+N24+N33+N40+N50</f>
        <v>0</v>
      </c>
      <c r="W52" s="20">
        <f>+W19+W24+W33+W40+W50</f>
        <v>0</v>
      </c>
    </row>
    <row r="54" spans="1:37">
      <c r="D54" s="57" t="s">
        <v>180</v>
      </c>
      <c r="E54" s="53">
        <f>J54</f>
        <v>0</v>
      </c>
      <c r="H54" s="53">
        <f>+H52</f>
        <v>0</v>
      </c>
      <c r="I54" s="53">
        <f>+I52</f>
        <v>0</v>
      </c>
      <c r="J54" s="53">
        <f>+J52</f>
        <v>0</v>
      </c>
      <c r="L54" s="54">
        <f>+L52</f>
        <v>147.18540960000001</v>
      </c>
      <c r="N54" s="55">
        <f>+N52</f>
        <v>0</v>
      </c>
      <c r="W54" s="20">
        <f>+W52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KULKOVSKÁ Valéria</cp:lastModifiedBy>
  <cp:revision>0</cp:revision>
  <cp:lastPrinted>2016-04-18T11:45:00Z</cp:lastPrinted>
  <dcterms:created xsi:type="dcterms:W3CDTF">1999-04-06T07:39:00Z</dcterms:created>
  <dcterms:modified xsi:type="dcterms:W3CDTF">2021-08-02T12:59:52Z</dcterms:modified>
</cp:coreProperties>
</file>