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ku94188\Desktop\"/>
    </mc:Choice>
  </mc:AlternateContent>
  <bookViews>
    <workbookView xWindow="0" yWindow="0" windowWidth="17970" windowHeight="5820" tabRatio="500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41" i="3" l="1"/>
  <c r="E41" i="3"/>
  <c r="N41" i="3"/>
  <c r="L41" i="3"/>
  <c r="J41" i="3"/>
  <c r="I41" i="3"/>
  <c r="H41" i="3"/>
  <c r="W39" i="3"/>
  <c r="E39" i="3"/>
  <c r="N39" i="3"/>
  <c r="L39" i="3"/>
  <c r="J39" i="3"/>
  <c r="I39" i="3"/>
  <c r="H39" i="3"/>
  <c r="W37" i="3"/>
  <c r="E37" i="3"/>
  <c r="N37" i="3"/>
  <c r="L37" i="3"/>
  <c r="J37" i="3"/>
  <c r="I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W30" i="3"/>
  <c r="E30" i="3"/>
  <c r="N30" i="3"/>
  <c r="L30" i="3"/>
  <c r="J30" i="3"/>
  <c r="I30" i="3"/>
  <c r="H30" i="3"/>
  <c r="N29" i="3"/>
  <c r="L29" i="3"/>
  <c r="J29" i="3"/>
  <c r="I29" i="3"/>
  <c r="N28" i="3"/>
  <c r="L28" i="3"/>
  <c r="J28" i="3"/>
  <c r="H28" i="3"/>
  <c r="W25" i="3"/>
  <c r="E25" i="3"/>
  <c r="N25" i="3"/>
  <c r="L25" i="3"/>
  <c r="J25" i="3"/>
  <c r="I25" i="3"/>
  <c r="H25" i="3"/>
  <c r="N24" i="3"/>
  <c r="L24" i="3"/>
  <c r="J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W18" i="3"/>
  <c r="E18" i="3"/>
  <c r="N18" i="3"/>
  <c r="L18" i="3"/>
  <c r="J18" i="3"/>
  <c r="I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</calcChain>
</file>

<file path=xl/sharedStrings.xml><?xml version="1.0" encoding="utf-8"?>
<sst xmlns="http://schemas.openxmlformats.org/spreadsheetml/2006/main" count="257" uniqueCount="148">
  <si>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</si>
  <si>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</si>
  <si>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</si>
  <si>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</si>
  <si>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</si>
  <si>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</si>
  <si>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</si>
  <si>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</si>
  <si>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</si>
  <si>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</si>
  <si>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</si>
  <si>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</si>
  <si>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</si>
  <si>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</si>
  <si>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</si>
  <si>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</si>
  <si>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</si>
  <si>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</si>
  <si>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</si>
  <si>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</si>
  <si>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</si>
  <si>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</si>
  <si>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</si>
  <si>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</si>
  <si>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</si>
  <si>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</si>
  <si>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</si>
  <si>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</si>
  <si>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</si>
  <si>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</si>
  <si>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</si>
  <si>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</si>
  <si>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</si>
  <si>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</si>
  <si>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</si>
  <si>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</si>
  <si>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</si>
  <si>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</si>
  <si>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</si>
  <si>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</si>
  <si>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</si>
  <si>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</si>
  <si>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</si>
  <si>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</si>
  <si>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</si>
  <si>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</si>
  <si>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</si>
  <si>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</si>
  <si>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</si>
  <si>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</si>
  <si>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</si>
  <si>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</si>
  <si>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</si>
  <si>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</si>
  <si>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</si>
  <si>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</si>
  <si>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</si>
  <si>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</si>
  <si>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</si>
  <si>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</si>
  <si>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</si>
  <si>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</si>
  <si>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</si>
  <si>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</si>
  <si>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</si>
  <si>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</si>
  <si>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</si>
  <si>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Vitanová </t>
  </si>
  <si>
    <t xml:space="preserve">JKSO : </t>
  </si>
  <si>
    <t>Stavba : Rekonštrukcia miestných komunikácií v obci Vitanová</t>
  </si>
  <si>
    <t>Objekt : SO - 03 Komunikácia k multifunkčnému ihrisku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</si>
  <si>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</si>
  <si>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</si>
  <si>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</si>
  <si>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</si>
  <si>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</si>
  <si>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</si>
  <si>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</si>
  <si>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122201101</t>
  </si>
  <si>
    <t>Odkopávky a prekopávky nezapaž. v horn. tr. 3 do 100 m3</t>
  </si>
  <si>
    <t>m3</t>
  </si>
  <si>
    <t xml:space="preserve">                    </t>
  </si>
  <si>
    <t>12220-1101</t>
  </si>
  <si>
    <t>45.11.21</t>
  </si>
  <si>
    <t>EK</t>
  </si>
  <si>
    <t>S</t>
  </si>
  <si>
    <t>122201109</t>
  </si>
  <si>
    <t>Príplatok za lepivosť horniny tr.3</t>
  </si>
  <si>
    <t>12220-1109</t>
  </si>
  <si>
    <t>272</t>
  </si>
  <si>
    <t>162301102</t>
  </si>
  <si>
    <t>Vodorovné premiestnenie výkopu do 1000 m horn. tr. 1-4</t>
  </si>
  <si>
    <t>16230-1102</t>
  </si>
  <si>
    <t>45.11.24</t>
  </si>
  <si>
    <t>167101101</t>
  </si>
  <si>
    <t>Nakladanie výkopku do 100 m3 v horn. tr. 1-4</t>
  </si>
  <si>
    <t>16710-1101</t>
  </si>
  <si>
    <t xml:space="preserve">1 - ZEMNE PRÁCE  spolu: </t>
  </si>
  <si>
    <t>5 - KOMUNIKÁCIE</t>
  </si>
  <si>
    <t>221</t>
  </si>
  <si>
    <t>569903321</t>
  </si>
  <si>
    <t>Zhotovenie zemných krajníc bez zhutnenia</t>
  </si>
  <si>
    <t>56990-3321</t>
  </si>
  <si>
    <t>45.23.12</t>
  </si>
  <si>
    <t>573231111</t>
  </si>
  <si>
    <t>Postrek živičný spojovací z cestnej emulzie 0,5-0,8 kg/m2</t>
  </si>
  <si>
    <t>m2</t>
  </si>
  <si>
    <t>57323-1111</t>
  </si>
  <si>
    <t>577133221</t>
  </si>
  <si>
    <t>Asfaltový betón AC 8 (ABJ II) hr. 40 mm, š. nad 3 m</t>
  </si>
  <si>
    <t>57713-3221</t>
  </si>
  <si>
    <t>577135121</t>
  </si>
  <si>
    <t>Asfaltový betón AC 16 (ABH I) vrstva obrusná hr. 40 mm, š. nad 3 m</t>
  </si>
  <si>
    <t>57713-5121</t>
  </si>
  <si>
    <t xml:space="preserve">5 - KOMUNIKÁCIE  spolu: </t>
  </si>
  <si>
    <t>8 - RÚROVÉ VEDENIA</t>
  </si>
  <si>
    <t>899331111</t>
  </si>
  <si>
    <t>Výšková úprava vstupu alebo vpuste do 200 mm zvýšením poklopu</t>
  </si>
  <si>
    <t>kus</t>
  </si>
  <si>
    <t>89933-1111</t>
  </si>
  <si>
    <t>MAT</t>
  </si>
  <si>
    <t>59224C273</t>
  </si>
  <si>
    <t>Prstenec šachtový vyrovnávací TBW-Q.1 63/8 625/120/80mm</t>
  </si>
  <si>
    <t xml:space="preserve">  .  .  </t>
  </si>
  <si>
    <t>EZ</t>
  </si>
  <si>
    <t xml:space="preserve">8 - RÚROVÉ VEDENIA  spolu: </t>
  </si>
  <si>
    <t>9 - OSTATNÉ KONŠTRUKCIE A PRÁCE</t>
  </si>
  <si>
    <t>919735112</t>
  </si>
  <si>
    <t>Rezanie stávajúceho živičného krytu alebo podkladu hr. 50-100 mm</t>
  </si>
  <si>
    <t>m</t>
  </si>
  <si>
    <t>91973-5112</t>
  </si>
  <si>
    <t>938909311</t>
  </si>
  <si>
    <t>Odstránenie nánosu z povrchu krytu alebo podkl. betónového alebo živičného</t>
  </si>
  <si>
    <t>93890-9311</t>
  </si>
  <si>
    <t>979131415</t>
  </si>
  <si>
    <t>Poplatok za uloženie vykopanej zeminy</t>
  </si>
  <si>
    <t>97913-1415</t>
  </si>
  <si>
    <t>45.11.11</t>
  </si>
  <si>
    <t>998222011</t>
  </si>
  <si>
    <t>Presun hmôt pre pozemné komunikácie, kryt z kameniva</t>
  </si>
  <si>
    <t>t</t>
  </si>
  <si>
    <t>99822-2011</t>
  </si>
  <si>
    <t>45.23.11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</si>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</sst>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8" sqref="D8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67</v>
      </c>
      <c r="B1" s="4"/>
      <c r="C1" s="4"/>
      <c r="D1" s="4"/>
      <c r="E1" s="8" t="s">
        <v>146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68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13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11</v>
      </c>
      <c r="AC3" s="2" t="s">
        <v>16</v>
      </c>
      <c r="AD3" s="3" t="s">
        <v>17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11</v>
      </c>
      <c r="AC5" s="2" t="s">
        <v>16</v>
      </c>
      <c r="AD5" s="3" t="s">
        <v>17</v>
      </c>
      <c r="AE5" s="41">
        <v>4</v>
      </c>
      <c r="AF5" s="46">
        <v>123.4567</v>
      </c>
      <c r="AG5" s="4"/>
      <c r="AH5" s="4"/>
    </row>
    <row r="6" spans="1:37">
      <c r="A6" s="8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21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147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28</v>
      </c>
      <c r="H9" s="9" t="s">
        <v>29</v>
      </c>
      <c r="I9" s="9" t="s">
        <v>30</v>
      </c>
      <c r="J9" s="9" t="s">
        <v>31</v>
      </c>
      <c r="K9" s="25" t="s">
        <v>32</v>
      </c>
      <c r="L9" s="26"/>
      <c r="M9" s="27" t="s">
        <v>33</v>
      </c>
      <c r="N9" s="26"/>
      <c r="O9" s="9" t="s">
        <v>0</v>
      </c>
      <c r="P9" s="28" t="s">
        <v>34</v>
      </c>
      <c r="Q9" s="31" t="s">
        <v>26</v>
      </c>
      <c r="R9" s="31" t="s">
        <v>26</v>
      </c>
      <c r="S9" s="28" t="s">
        <v>26</v>
      </c>
      <c r="T9" s="32" t="s">
        <v>35</v>
      </c>
      <c r="U9" s="33" t="s">
        <v>36</v>
      </c>
      <c r="V9" s="34" t="s">
        <v>37</v>
      </c>
      <c r="W9" s="9" t="s">
        <v>38</v>
      </c>
      <c r="X9" s="9" t="s">
        <v>39</v>
      </c>
      <c r="Y9" s="9" t="s">
        <v>40</v>
      </c>
      <c r="Z9" s="47" t="s">
        <v>41</v>
      </c>
      <c r="AA9" s="47" t="s">
        <v>42</v>
      </c>
      <c r="AB9" s="9" t="s">
        <v>37</v>
      </c>
      <c r="AC9" s="9" t="s">
        <v>43</v>
      </c>
      <c r="AD9" s="9" t="s">
        <v>44</v>
      </c>
      <c r="AE9" s="48" t="s">
        <v>45</v>
      </c>
      <c r="AF9" s="48" t="s">
        <v>46</v>
      </c>
      <c r="AG9" s="48" t="s">
        <v>26</v>
      </c>
      <c r="AH9" s="48" t="s">
        <v>47</v>
      </c>
      <c r="AJ9" s="4" t="s">
        <v>71</v>
      </c>
      <c r="AK9" s="4" t="s">
        <v>73</v>
      </c>
    </row>
    <row r="10" spans="1:37">
      <c r="A10" s="10" t="s">
        <v>48</v>
      </c>
      <c r="B10" s="10" t="s">
        <v>49</v>
      </c>
      <c r="C10" s="24"/>
      <c r="D10" s="10" t="s">
        <v>50</v>
      </c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55</v>
      </c>
      <c r="J10" s="10"/>
      <c r="K10" s="10" t="s">
        <v>28</v>
      </c>
      <c r="L10" s="10" t="s">
        <v>31</v>
      </c>
      <c r="M10" s="29" t="s">
        <v>28</v>
      </c>
      <c r="N10" s="10" t="s">
        <v>31</v>
      </c>
      <c r="O10" s="10" t="s">
        <v>56</v>
      </c>
      <c r="P10" s="30"/>
      <c r="Q10" s="35" t="s">
        <v>57</v>
      </c>
      <c r="R10" s="35" t="s">
        <v>58</v>
      </c>
      <c r="S10" s="30" t="s">
        <v>59</v>
      </c>
      <c r="T10" s="36" t="s">
        <v>60</v>
      </c>
      <c r="U10" s="37" t="s">
        <v>61</v>
      </c>
      <c r="V10" s="38" t="s">
        <v>62</v>
      </c>
      <c r="W10" s="39"/>
      <c r="X10" s="40"/>
      <c r="Y10" s="40"/>
      <c r="Z10" s="49" t="s">
        <v>63</v>
      </c>
      <c r="AA10" s="49" t="s">
        <v>48</v>
      </c>
      <c r="AB10" s="10" t="s">
        <v>64</v>
      </c>
      <c r="AC10" s="40"/>
      <c r="AD10" s="40"/>
      <c r="AE10" s="50"/>
      <c r="AF10" s="50"/>
      <c r="AG10" s="50"/>
      <c r="AH10" s="50"/>
      <c r="AJ10" s="4" t="s">
        <v>72</v>
      </c>
      <c r="AK10" s="4" t="s">
        <v>74</v>
      </c>
    </row>
    <row r="12" spans="1:37">
      <c r="B12" s="51" t="s">
        <v>75</v>
      </c>
    </row>
    <row r="13" spans="1:37">
      <c r="B13" s="13" t="s">
        <v>76</v>
      </c>
    </row>
    <row r="14" spans="1:37" ht="25.5">
      <c r="A14" s="11">
        <v>1</v>
      </c>
      <c r="B14" s="12" t="s">
        <v>77</v>
      </c>
      <c r="C14" s="13" t="s">
        <v>78</v>
      </c>
      <c r="D14" s="14" t="s">
        <v>79</v>
      </c>
      <c r="E14" s="15">
        <v>9</v>
      </c>
      <c r="F14" s="16" t="s">
        <v>80</v>
      </c>
      <c r="H14" s="17">
        <f>ROUND(E14*G14,2)</f>
        <v>0</v>
      </c>
      <c r="J14" s="17">
        <f>ROUND(E14*G14,2)</f>
        <v>0</v>
      </c>
      <c r="L14" s="18">
        <f>E14*K14</f>
        <v>0</v>
      </c>
      <c r="N14" s="15">
        <f>E14*M14</f>
        <v>0</v>
      </c>
      <c r="O14" s="16">
        <v>0</v>
      </c>
      <c r="P14" s="16" t="s">
        <v>81</v>
      </c>
      <c r="V14" s="19" t="s">
        <v>66</v>
      </c>
      <c r="X14" s="13" t="s">
        <v>82</v>
      </c>
      <c r="Y14" s="13" t="s">
        <v>78</v>
      </c>
      <c r="Z14" s="16" t="s">
        <v>83</v>
      </c>
      <c r="AJ14" s="4" t="s">
        <v>84</v>
      </c>
      <c r="AK14" s="4" t="s">
        <v>85</v>
      </c>
    </row>
    <row r="15" spans="1:37">
      <c r="A15" s="11">
        <v>2</v>
      </c>
      <c r="B15" s="12" t="s">
        <v>77</v>
      </c>
      <c r="C15" s="13" t="s">
        <v>86</v>
      </c>
      <c r="D15" s="14" t="s">
        <v>87</v>
      </c>
      <c r="E15" s="15">
        <v>9</v>
      </c>
      <c r="F15" s="16" t="s">
        <v>80</v>
      </c>
      <c r="H15" s="17">
        <f>ROUND(E15*G15,2)</f>
        <v>0</v>
      </c>
      <c r="J15" s="17">
        <f>ROUND(E15*G15,2)</f>
        <v>0</v>
      </c>
      <c r="L15" s="18">
        <f>E15*K15</f>
        <v>0</v>
      </c>
      <c r="N15" s="15">
        <f>E15*M15</f>
        <v>0</v>
      </c>
      <c r="O15" s="16">
        <v>0</v>
      </c>
      <c r="P15" s="16" t="s">
        <v>81</v>
      </c>
      <c r="V15" s="19" t="s">
        <v>66</v>
      </c>
      <c r="X15" s="13" t="s">
        <v>88</v>
      </c>
      <c r="Y15" s="13" t="s">
        <v>86</v>
      </c>
      <c r="Z15" s="16" t="s">
        <v>83</v>
      </c>
      <c r="AJ15" s="4" t="s">
        <v>84</v>
      </c>
      <c r="AK15" s="4" t="s">
        <v>85</v>
      </c>
    </row>
    <row r="16" spans="1:37" ht="25.5">
      <c r="A16" s="11">
        <v>3</v>
      </c>
      <c r="B16" s="12" t="s">
        <v>89</v>
      </c>
      <c r="C16" s="13" t="s">
        <v>90</v>
      </c>
      <c r="D16" s="14" t="s">
        <v>91</v>
      </c>
      <c r="E16" s="15">
        <v>9</v>
      </c>
      <c r="F16" s="16" t="s">
        <v>80</v>
      </c>
      <c r="H16" s="17">
        <f>ROUND(E16*G16,2)</f>
        <v>0</v>
      </c>
      <c r="J16" s="17">
        <f>ROUND(E16*G16,2)</f>
        <v>0</v>
      </c>
      <c r="L16" s="18">
        <f>E16*K16</f>
        <v>0</v>
      </c>
      <c r="N16" s="15">
        <f>E16*M16</f>
        <v>0</v>
      </c>
      <c r="O16" s="16">
        <v>0</v>
      </c>
      <c r="P16" s="16" t="s">
        <v>81</v>
      </c>
      <c r="V16" s="19" t="s">
        <v>66</v>
      </c>
      <c r="X16" s="13" t="s">
        <v>92</v>
      </c>
      <c r="Y16" s="13" t="s">
        <v>90</v>
      </c>
      <c r="Z16" s="16" t="s">
        <v>93</v>
      </c>
      <c r="AJ16" s="4" t="s">
        <v>84</v>
      </c>
      <c r="AK16" s="4" t="s">
        <v>85</v>
      </c>
    </row>
    <row r="17" spans="1:37">
      <c r="A17" s="11">
        <v>4</v>
      </c>
      <c r="B17" s="12" t="s">
        <v>89</v>
      </c>
      <c r="C17" s="13" t="s">
        <v>94</v>
      </c>
      <c r="D17" s="14" t="s">
        <v>95</v>
      </c>
      <c r="E17" s="15">
        <v>9</v>
      </c>
      <c r="F17" s="16" t="s">
        <v>80</v>
      </c>
      <c r="H17" s="17">
        <f>ROUND(E17*G17,2)</f>
        <v>0</v>
      </c>
      <c r="J17" s="17">
        <f>ROUND(E17*G17,2)</f>
        <v>0</v>
      </c>
      <c r="L17" s="18">
        <f>E17*K17</f>
        <v>0</v>
      </c>
      <c r="N17" s="15">
        <f>E17*M17</f>
        <v>0</v>
      </c>
      <c r="O17" s="16">
        <v>0</v>
      </c>
      <c r="P17" s="16" t="s">
        <v>81</v>
      </c>
      <c r="V17" s="19" t="s">
        <v>66</v>
      </c>
      <c r="X17" s="13" t="s">
        <v>96</v>
      </c>
      <c r="Y17" s="13" t="s">
        <v>94</v>
      </c>
      <c r="Z17" s="16" t="s">
        <v>83</v>
      </c>
      <c r="AJ17" s="4" t="s">
        <v>84</v>
      </c>
      <c r="AK17" s="4" t="s">
        <v>85</v>
      </c>
    </row>
    <row r="18" spans="1:37">
      <c r="D18" s="52" t="s">
        <v>97</v>
      </c>
      <c r="E18" s="53">
        <f>J18</f>
        <v>0</v>
      </c>
      <c r="H18" s="53">
        <f>SUM(H12:H17)</f>
        <v>0</v>
      </c>
      <c r="I18" s="53">
        <f>SUM(I12:I17)</f>
        <v>0</v>
      </c>
      <c r="J18" s="53">
        <f>SUM(J12:J17)</f>
        <v>0</v>
      </c>
      <c r="L18" s="54">
        <f>SUM(L12:L17)</f>
        <v>0</v>
      </c>
      <c r="N18" s="55">
        <f>SUM(N12:N17)</f>
        <v>0</v>
      </c>
      <c r="W18" s="20">
        <f>SUM(W12:W17)</f>
        <v>0</v>
      </c>
    </row>
    <row r="20" spans="1:37">
      <c r="B20" s="13" t="s">
        <v>98</v>
      </c>
    </row>
    <row r="21" spans="1:37">
      <c r="A21" s="11">
        <v>5</v>
      </c>
      <c r="B21" s="12" t="s">
        <v>99</v>
      </c>
      <c r="C21" s="13" t="s">
        <v>100</v>
      </c>
      <c r="D21" s="14" t="s">
        <v>101</v>
      </c>
      <c r="E21" s="15">
        <v>13.2</v>
      </c>
      <c r="F21" s="16" t="s">
        <v>80</v>
      </c>
      <c r="H21" s="17">
        <f>ROUND(E21*G21,2)</f>
        <v>0</v>
      </c>
      <c r="J21" s="17">
        <f>ROUND(E21*G21,2)</f>
        <v>0</v>
      </c>
      <c r="L21" s="18">
        <f>E21*K21</f>
        <v>0</v>
      </c>
      <c r="N21" s="15">
        <f>E21*M21</f>
        <v>0</v>
      </c>
      <c r="O21" s="16">
        <v>0</v>
      </c>
      <c r="P21" s="16" t="s">
        <v>81</v>
      </c>
      <c r="V21" s="19" t="s">
        <v>66</v>
      </c>
      <c r="X21" s="13" t="s">
        <v>102</v>
      </c>
      <c r="Y21" s="13" t="s">
        <v>100</v>
      </c>
      <c r="Z21" s="16" t="s">
        <v>103</v>
      </c>
      <c r="AJ21" s="4" t="s">
        <v>84</v>
      </c>
      <c r="AK21" s="4" t="s">
        <v>85</v>
      </c>
    </row>
    <row r="22" spans="1:37" ht="25.5">
      <c r="A22" s="11">
        <v>6</v>
      </c>
      <c r="B22" s="12" t="s">
        <v>89</v>
      </c>
      <c r="C22" s="13" t="s">
        <v>104</v>
      </c>
      <c r="D22" s="14" t="s">
        <v>105</v>
      </c>
      <c r="E22" s="15">
        <v>653.6</v>
      </c>
      <c r="F22" s="16" t="s">
        <v>106</v>
      </c>
      <c r="H22" s="17">
        <f>ROUND(E22*G22,2)</f>
        <v>0</v>
      </c>
      <c r="J22" s="17">
        <f>ROUND(E22*G22,2)</f>
        <v>0</v>
      </c>
      <c r="K22" s="18">
        <v>7.1000000000000002E-4</v>
      </c>
      <c r="L22" s="18">
        <f>E22*K22</f>
        <v>0.46405600000000002</v>
      </c>
      <c r="N22" s="15">
        <f>E22*M22</f>
        <v>0</v>
      </c>
      <c r="O22" s="16">
        <v>0</v>
      </c>
      <c r="P22" s="16" t="s">
        <v>81</v>
      </c>
      <c r="V22" s="19" t="s">
        <v>66</v>
      </c>
      <c r="X22" s="13" t="s">
        <v>107</v>
      </c>
      <c r="Y22" s="13" t="s">
        <v>104</v>
      </c>
      <c r="Z22" s="16" t="s">
        <v>103</v>
      </c>
      <c r="AJ22" s="4" t="s">
        <v>84</v>
      </c>
      <c r="AK22" s="4" t="s">
        <v>85</v>
      </c>
    </row>
    <row r="23" spans="1:37">
      <c r="A23" s="11">
        <v>7</v>
      </c>
      <c r="B23" s="12" t="s">
        <v>99</v>
      </c>
      <c r="C23" s="13" t="s">
        <v>108</v>
      </c>
      <c r="D23" s="14" t="s">
        <v>109</v>
      </c>
      <c r="E23" s="15">
        <v>653.6</v>
      </c>
      <c r="F23" s="16" t="s">
        <v>106</v>
      </c>
      <c r="H23" s="17">
        <f>ROUND(E23*G23,2)</f>
        <v>0</v>
      </c>
      <c r="J23" s="17">
        <f>ROUND(E23*G23,2)</f>
        <v>0</v>
      </c>
      <c r="K23" s="18">
        <v>9.8680000000000004E-2</v>
      </c>
      <c r="L23" s="18">
        <f>E23*K23</f>
        <v>64.497247999999999</v>
      </c>
      <c r="N23" s="15">
        <f>E23*M23</f>
        <v>0</v>
      </c>
      <c r="O23" s="16">
        <v>0</v>
      </c>
      <c r="P23" s="16" t="s">
        <v>81</v>
      </c>
      <c r="V23" s="19" t="s">
        <v>66</v>
      </c>
      <c r="X23" s="13" t="s">
        <v>110</v>
      </c>
      <c r="Y23" s="13" t="s">
        <v>108</v>
      </c>
      <c r="Z23" s="16" t="s">
        <v>103</v>
      </c>
      <c r="AJ23" s="4" t="s">
        <v>84</v>
      </c>
      <c r="AK23" s="4" t="s">
        <v>85</v>
      </c>
    </row>
    <row r="24" spans="1:37" ht="25.5">
      <c r="A24" s="11">
        <v>8</v>
      </c>
      <c r="B24" s="12" t="s">
        <v>99</v>
      </c>
      <c r="C24" s="13" t="s">
        <v>111</v>
      </c>
      <c r="D24" s="14" t="s">
        <v>112</v>
      </c>
      <c r="E24" s="15">
        <v>653.6</v>
      </c>
      <c r="F24" s="16" t="s">
        <v>106</v>
      </c>
      <c r="H24" s="17">
        <f>ROUND(E24*G24,2)</f>
        <v>0</v>
      </c>
      <c r="J24" s="17">
        <f>ROUND(E24*G24,2)</f>
        <v>0</v>
      </c>
      <c r="K24" s="18">
        <v>9.7699999999999995E-2</v>
      </c>
      <c r="L24" s="18">
        <f>E24*K24</f>
        <v>63.856719999999996</v>
      </c>
      <c r="N24" s="15">
        <f>E24*M24</f>
        <v>0</v>
      </c>
      <c r="O24" s="16">
        <v>0</v>
      </c>
      <c r="P24" s="16" t="s">
        <v>81</v>
      </c>
      <c r="V24" s="19" t="s">
        <v>66</v>
      </c>
      <c r="X24" s="13" t="s">
        <v>113</v>
      </c>
      <c r="Y24" s="13" t="s">
        <v>111</v>
      </c>
      <c r="Z24" s="16" t="s">
        <v>103</v>
      </c>
      <c r="AJ24" s="4" t="s">
        <v>84</v>
      </c>
      <c r="AK24" s="4" t="s">
        <v>85</v>
      </c>
    </row>
    <row r="25" spans="1:37">
      <c r="D25" s="52" t="s">
        <v>114</v>
      </c>
      <c r="E25" s="53">
        <f>J25</f>
        <v>0</v>
      </c>
      <c r="H25" s="53">
        <f>SUM(H20:H24)</f>
        <v>0</v>
      </c>
      <c r="I25" s="53">
        <f>SUM(I20:I24)</f>
        <v>0</v>
      </c>
      <c r="J25" s="53">
        <f>SUM(J20:J24)</f>
        <v>0</v>
      </c>
      <c r="L25" s="54">
        <f>SUM(L20:L24)</f>
        <v>128.81802399999998</v>
      </c>
      <c r="N25" s="55">
        <f>SUM(N20:N24)</f>
        <v>0</v>
      </c>
      <c r="W25" s="20">
        <f>SUM(W20:W24)</f>
        <v>0</v>
      </c>
    </row>
    <row r="27" spans="1:37">
      <c r="B27" s="13" t="s">
        <v>115</v>
      </c>
    </row>
    <row r="28" spans="1:37" ht="25.5">
      <c r="A28" s="11">
        <v>9</v>
      </c>
      <c r="B28" s="12" t="s">
        <v>99</v>
      </c>
      <c r="C28" s="13" t="s">
        <v>116</v>
      </c>
      <c r="D28" s="14" t="s">
        <v>117</v>
      </c>
      <c r="E28" s="15">
        <v>3</v>
      </c>
      <c r="F28" s="16" t="s">
        <v>118</v>
      </c>
      <c r="H28" s="17">
        <f>ROUND(E28*G28,2)</f>
        <v>0</v>
      </c>
      <c r="J28" s="17">
        <f>ROUND(E28*G28,2)</f>
        <v>0</v>
      </c>
      <c r="K28" s="18">
        <v>0.40605999999999998</v>
      </c>
      <c r="L28" s="18">
        <f>E28*K28</f>
        <v>1.2181799999999998</v>
      </c>
      <c r="N28" s="15">
        <f>E28*M28</f>
        <v>0</v>
      </c>
      <c r="O28" s="16">
        <v>0</v>
      </c>
      <c r="P28" s="16" t="s">
        <v>81</v>
      </c>
      <c r="V28" s="19" t="s">
        <v>66</v>
      </c>
      <c r="X28" s="13" t="s">
        <v>119</v>
      </c>
      <c r="Y28" s="13" t="s">
        <v>116</v>
      </c>
      <c r="Z28" s="16" t="s">
        <v>103</v>
      </c>
      <c r="AJ28" s="4" t="s">
        <v>84</v>
      </c>
      <c r="AK28" s="4" t="s">
        <v>85</v>
      </c>
    </row>
    <row r="29" spans="1:37" ht="25.5">
      <c r="A29" s="11">
        <v>10</v>
      </c>
      <c r="B29" s="12" t="s">
        <v>120</v>
      </c>
      <c r="C29" s="13" t="s">
        <v>121</v>
      </c>
      <c r="D29" s="14" t="s">
        <v>122</v>
      </c>
      <c r="E29" s="15">
        <v>3</v>
      </c>
      <c r="F29" s="16" t="s">
        <v>118</v>
      </c>
      <c r="I29" s="17">
        <f>ROUND(E29*G29,2)</f>
        <v>0</v>
      </c>
      <c r="J29" s="17">
        <f>ROUND(E29*G29,2)</f>
        <v>0</v>
      </c>
      <c r="K29" s="18">
        <v>5.4000000000000003E-3</v>
      </c>
      <c r="L29" s="18">
        <f>E29*K29</f>
        <v>1.6199999999999999E-2</v>
      </c>
      <c r="N29" s="15">
        <f>E29*M29</f>
        <v>0</v>
      </c>
      <c r="O29" s="16">
        <v>0</v>
      </c>
      <c r="P29" s="16" t="s">
        <v>81</v>
      </c>
      <c r="V29" s="19" t="s">
        <v>65</v>
      </c>
      <c r="X29" s="13" t="s">
        <v>121</v>
      </c>
      <c r="Y29" s="13" t="s">
        <v>121</v>
      </c>
      <c r="Z29" s="16" t="s">
        <v>123</v>
      </c>
      <c r="AA29" s="13" t="s">
        <v>81</v>
      </c>
      <c r="AJ29" s="4" t="s">
        <v>124</v>
      </c>
      <c r="AK29" s="4" t="s">
        <v>85</v>
      </c>
    </row>
    <row r="30" spans="1:37">
      <c r="D30" s="52" t="s">
        <v>125</v>
      </c>
      <c r="E30" s="53">
        <f>J30</f>
        <v>0</v>
      </c>
      <c r="H30" s="53">
        <f>SUM(H27:H29)</f>
        <v>0</v>
      </c>
      <c r="I30" s="53">
        <f>SUM(I27:I29)</f>
        <v>0</v>
      </c>
      <c r="J30" s="53">
        <f>SUM(J27:J29)</f>
        <v>0</v>
      </c>
      <c r="L30" s="54">
        <f>SUM(L27:L29)</f>
        <v>1.2343799999999998</v>
      </c>
      <c r="N30" s="55">
        <f>SUM(N27:N29)</f>
        <v>0</v>
      </c>
      <c r="W30" s="20">
        <f>SUM(W27:W29)</f>
        <v>0</v>
      </c>
    </row>
    <row r="32" spans="1:37">
      <c r="B32" s="13" t="s">
        <v>126</v>
      </c>
    </row>
    <row r="33" spans="1:37" ht="25.5">
      <c r="A33" s="11">
        <v>11</v>
      </c>
      <c r="B33" s="12" t="s">
        <v>89</v>
      </c>
      <c r="C33" s="13" t="s">
        <v>127</v>
      </c>
      <c r="D33" s="14" t="s">
        <v>128</v>
      </c>
      <c r="E33" s="15">
        <v>13.2</v>
      </c>
      <c r="F33" s="16" t="s">
        <v>129</v>
      </c>
      <c r="H33" s="17">
        <f>ROUND(E33*G33,2)</f>
        <v>0</v>
      </c>
      <c r="J33" s="17">
        <f>ROUND(E33*G33,2)</f>
        <v>0</v>
      </c>
      <c r="K33" s="18">
        <v>3.0000000000000001E-5</v>
      </c>
      <c r="L33" s="18">
        <f>E33*K33</f>
        <v>3.9599999999999998E-4</v>
      </c>
      <c r="N33" s="15">
        <f>E33*M33</f>
        <v>0</v>
      </c>
      <c r="O33" s="16">
        <v>0</v>
      </c>
      <c r="P33" s="16" t="s">
        <v>81</v>
      </c>
      <c r="V33" s="19" t="s">
        <v>66</v>
      </c>
      <c r="X33" s="13" t="s">
        <v>130</v>
      </c>
      <c r="Y33" s="13" t="s">
        <v>127</v>
      </c>
      <c r="Z33" s="16" t="s">
        <v>103</v>
      </c>
      <c r="AJ33" s="4" t="s">
        <v>84</v>
      </c>
      <c r="AK33" s="4" t="s">
        <v>85</v>
      </c>
    </row>
    <row r="34" spans="1:37" ht="25.5">
      <c r="A34" s="11">
        <v>12</v>
      </c>
      <c r="B34" s="12" t="s">
        <v>99</v>
      </c>
      <c r="C34" s="13" t="s">
        <v>131</v>
      </c>
      <c r="D34" s="14" t="s">
        <v>132</v>
      </c>
      <c r="E34" s="15">
        <v>653.6</v>
      </c>
      <c r="F34" s="16" t="s">
        <v>106</v>
      </c>
      <c r="H34" s="17">
        <f>ROUND(E34*G34,2)</f>
        <v>0</v>
      </c>
      <c r="J34" s="17">
        <f>ROUND(E34*G34,2)</f>
        <v>0</v>
      </c>
      <c r="L34" s="18">
        <f>E34*K34</f>
        <v>0</v>
      </c>
      <c r="N34" s="15">
        <f>E34*M34</f>
        <v>0</v>
      </c>
      <c r="O34" s="16">
        <v>0</v>
      </c>
      <c r="P34" s="16" t="s">
        <v>81</v>
      </c>
      <c r="V34" s="19" t="s">
        <v>66</v>
      </c>
      <c r="X34" s="13" t="s">
        <v>133</v>
      </c>
      <c r="Y34" s="13" t="s">
        <v>131</v>
      </c>
      <c r="Z34" s="16" t="s">
        <v>103</v>
      </c>
      <c r="AJ34" s="4" t="s">
        <v>84</v>
      </c>
      <c r="AK34" s="4" t="s">
        <v>85</v>
      </c>
    </row>
    <row r="35" spans="1:37">
      <c r="A35" s="11">
        <v>13</v>
      </c>
      <c r="B35" s="12" t="s">
        <v>89</v>
      </c>
      <c r="C35" s="13" t="s">
        <v>134</v>
      </c>
      <c r="D35" s="14" t="s">
        <v>135</v>
      </c>
      <c r="E35" s="15">
        <v>9</v>
      </c>
      <c r="F35" s="16" t="s">
        <v>80</v>
      </c>
      <c r="H35" s="17">
        <f>ROUND(E35*G35,2)</f>
        <v>0</v>
      </c>
      <c r="J35" s="17">
        <f>ROUND(E35*G35,2)</f>
        <v>0</v>
      </c>
      <c r="L35" s="18">
        <f>E35*K35</f>
        <v>0</v>
      </c>
      <c r="N35" s="15">
        <f>E35*M35</f>
        <v>0</v>
      </c>
      <c r="O35" s="16">
        <v>0</v>
      </c>
      <c r="P35" s="16" t="s">
        <v>81</v>
      </c>
      <c r="V35" s="19" t="s">
        <v>66</v>
      </c>
      <c r="X35" s="13" t="s">
        <v>136</v>
      </c>
      <c r="Y35" s="13" t="s">
        <v>134</v>
      </c>
      <c r="Z35" s="16" t="s">
        <v>137</v>
      </c>
      <c r="AJ35" s="4" t="s">
        <v>84</v>
      </c>
      <c r="AK35" s="4" t="s">
        <v>85</v>
      </c>
    </row>
    <row r="36" spans="1:37" ht="25.5">
      <c r="A36" s="11">
        <v>14</v>
      </c>
      <c r="B36" s="12" t="s">
        <v>99</v>
      </c>
      <c r="C36" s="13" t="s">
        <v>138</v>
      </c>
      <c r="D36" s="14" t="s">
        <v>139</v>
      </c>
      <c r="E36" s="15">
        <v>130.053</v>
      </c>
      <c r="F36" s="16" t="s">
        <v>140</v>
      </c>
      <c r="H36" s="17">
        <f>ROUND(E36*G36,2)</f>
        <v>0</v>
      </c>
      <c r="J36" s="17">
        <f>ROUND(E36*G36,2)</f>
        <v>0</v>
      </c>
      <c r="L36" s="18">
        <f>E36*K36</f>
        <v>0</v>
      </c>
      <c r="N36" s="15">
        <f>E36*M36</f>
        <v>0</v>
      </c>
      <c r="O36" s="16">
        <v>0</v>
      </c>
      <c r="P36" s="16" t="s">
        <v>81</v>
      </c>
      <c r="V36" s="19" t="s">
        <v>66</v>
      </c>
      <c r="X36" s="13" t="s">
        <v>141</v>
      </c>
      <c r="Y36" s="13" t="s">
        <v>138</v>
      </c>
      <c r="Z36" s="16" t="s">
        <v>142</v>
      </c>
      <c r="AJ36" s="4" t="s">
        <v>84</v>
      </c>
      <c r="AK36" s="4" t="s">
        <v>85</v>
      </c>
    </row>
    <row r="37" spans="1:37">
      <c r="D37" s="52" t="s">
        <v>143</v>
      </c>
      <c r="E37" s="53">
        <f>J37</f>
        <v>0</v>
      </c>
      <c r="H37" s="53">
        <f>SUM(H32:H36)</f>
        <v>0</v>
      </c>
      <c r="I37" s="53">
        <f>SUM(I32:I36)</f>
        <v>0</v>
      </c>
      <c r="J37" s="53">
        <f>SUM(J32:J36)</f>
        <v>0</v>
      </c>
      <c r="L37" s="54">
        <f>SUM(L32:L36)</f>
        <v>3.9599999999999998E-4</v>
      </c>
      <c r="N37" s="55">
        <f>SUM(N32:N36)</f>
        <v>0</v>
      </c>
      <c r="W37" s="20">
        <f>SUM(W32:W36)</f>
        <v>0</v>
      </c>
    </row>
    <row r="39" spans="1:37">
      <c r="D39" s="52" t="s">
        <v>144</v>
      </c>
      <c r="E39" s="53">
        <f>J39</f>
        <v>0</v>
      </c>
      <c r="H39" s="53">
        <f>+H18+H25+H30+H37</f>
        <v>0</v>
      </c>
      <c r="I39" s="53">
        <f>+I18+I25+I30+I37</f>
        <v>0</v>
      </c>
      <c r="J39" s="53">
        <f>+J18+J25+J30+J37</f>
        <v>0</v>
      </c>
      <c r="L39" s="54">
        <f>+L18+L25+L30+L37</f>
        <v>130.05279999999996</v>
      </c>
      <c r="N39" s="55">
        <f>+N18+N25+N30+N37</f>
        <v>0</v>
      </c>
      <c r="W39" s="20">
        <f>+W18+W25+W30+W37</f>
        <v>0</v>
      </c>
    </row>
    <row r="41" spans="1:37">
      <c r="D41" s="57" t="s">
        <v>145</v>
      </c>
      <c r="E41" s="53">
        <f>J41</f>
        <v>0</v>
      </c>
      <c r="H41" s="53">
        <f>+H39</f>
        <v>0</v>
      </c>
      <c r="I41" s="53">
        <f>+I39</f>
        <v>0</v>
      </c>
      <c r="J41" s="53">
        <f>+J39</f>
        <v>0</v>
      </c>
      <c r="L41" s="54">
        <f>+L39</f>
        <v>130.05279999999996</v>
      </c>
      <c r="N41" s="55">
        <f>+N39</f>
        <v>0</v>
      </c>
      <c r="W41" s="20">
        <f>+W39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KULKOVSKÁ Valéria</cp:lastModifiedBy>
  <cp:revision>0</cp:revision>
  <cp:lastPrinted>2016-04-18T11:45:00Z</cp:lastPrinted>
  <dcterms:created xsi:type="dcterms:W3CDTF">1999-04-06T07:39:00Z</dcterms:created>
  <dcterms:modified xsi:type="dcterms:W3CDTF">2021-08-02T13:00:13Z</dcterms:modified>
</cp:coreProperties>
</file>