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63" i="3" l="1"/>
  <c r="E63" i="3"/>
  <c r="N63" i="3"/>
  <c r="L63" i="3"/>
  <c r="J63" i="3"/>
  <c r="I63" i="3"/>
  <c r="H63" i="3"/>
  <c r="W61" i="3"/>
  <c r="E61" i="3"/>
  <c r="N61" i="3"/>
  <c r="L61" i="3"/>
  <c r="J61" i="3"/>
  <c r="I61" i="3"/>
  <c r="H61" i="3"/>
  <c r="W59" i="3"/>
  <c r="E59" i="3"/>
  <c r="N59" i="3"/>
  <c r="L59" i="3"/>
  <c r="J59" i="3"/>
  <c r="I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I54" i="3"/>
  <c r="N53" i="3"/>
  <c r="L53" i="3"/>
  <c r="J53" i="3"/>
  <c r="H53" i="3"/>
  <c r="N52" i="3"/>
  <c r="L52" i="3"/>
  <c r="J52" i="3"/>
  <c r="I52" i="3"/>
  <c r="N51" i="3"/>
  <c r="L51" i="3"/>
  <c r="J51" i="3"/>
  <c r="H51" i="3"/>
  <c r="W48" i="3"/>
  <c r="E48" i="3"/>
  <c r="N48" i="3"/>
  <c r="L48" i="3"/>
  <c r="J48" i="3"/>
  <c r="I48" i="3"/>
  <c r="H48" i="3"/>
  <c r="N47" i="3"/>
  <c r="L47" i="3"/>
  <c r="J47" i="3"/>
  <c r="I47" i="3"/>
  <c r="N46" i="3"/>
  <c r="L46" i="3"/>
  <c r="J46" i="3"/>
  <c r="H46" i="3"/>
  <c r="N45" i="3"/>
  <c r="L45" i="3"/>
  <c r="J45" i="3"/>
  <c r="H45" i="3"/>
  <c r="N44" i="3"/>
  <c r="L44" i="3"/>
  <c r="J44" i="3"/>
  <c r="H44" i="3"/>
  <c r="N43" i="3"/>
  <c r="L43" i="3"/>
  <c r="J43" i="3"/>
  <c r="I43" i="3"/>
  <c r="N42" i="3"/>
  <c r="L42" i="3"/>
  <c r="J42" i="3"/>
  <c r="H42" i="3"/>
  <c r="W39" i="3"/>
  <c r="E39" i="3"/>
  <c r="N39" i="3"/>
  <c r="L39" i="3"/>
  <c r="J39" i="3"/>
  <c r="I39" i="3"/>
  <c r="H39" i="3"/>
  <c r="N38" i="3"/>
  <c r="L38" i="3"/>
  <c r="J38" i="3"/>
  <c r="H38" i="3"/>
  <c r="N37" i="3"/>
  <c r="L37" i="3"/>
  <c r="J37" i="3"/>
  <c r="I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W26" i="3"/>
  <c r="E26" i="3"/>
  <c r="N26" i="3"/>
  <c r="L26" i="3"/>
  <c r="J26" i="3"/>
  <c r="I26" i="3"/>
  <c r="H26" i="3"/>
  <c r="N25" i="3"/>
  <c r="L25" i="3"/>
  <c r="J25" i="3"/>
  <c r="H25" i="3"/>
  <c r="N24" i="3"/>
  <c r="L24" i="3"/>
  <c r="J24" i="3"/>
  <c r="H24" i="3"/>
  <c r="W21" i="3"/>
  <c r="E21" i="3"/>
  <c r="N21" i="3"/>
  <c r="L21" i="3"/>
  <c r="J21" i="3"/>
  <c r="I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</calcChain>
</file>

<file path=xl/sharedStrings.xml><?xml version="1.0" encoding="utf-8"?>
<sst xmlns="http://schemas.openxmlformats.org/spreadsheetml/2006/main" count="472" uniqueCount="209">
  <si>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</si>
  <si>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</si>
  <si>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</si>
  <si>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</si>
  <si>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</si>
  <si>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</si>
  <si>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</si>
  <si>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</si>
  <si>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</si>
  <si>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</si>
  <si>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</si>
  <si>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</si>
  <si>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</si>
  <si>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</si>
  <si>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</si>
  <si>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</si>
  <si>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</si>
  <si>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</si>
  <si>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</si>
  <si>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</si>
  <si>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</si>
  <si>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</si>
  <si>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</si>
  <si>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</si>
  <si>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</si>
  <si>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</si>
  <si>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</si>
  <si>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</si>
  <si>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</si>
  <si>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</si>
  <si>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</si>
  <si>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</si>
  <si>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</si>
  <si>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</si>
  <si>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</si>
  <si>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</si>
  <si>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</si>
  <si>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</si>
  <si>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</si>
  <si>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</si>
  <si>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</si>
  <si>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</si>
  <si>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</si>
  <si>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</si>
  <si>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</si>
  <si>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</si>
  <si>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</si>
  <si>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</si>
  <si>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</si>
  <si>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</si>
  <si>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</si>
  <si>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</si>
  <si>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</si>
  <si>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</si>
  <si>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</si>
  <si>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</si>
  <si>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</si>
  <si>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</si>
  <si>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</si>
  <si>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</si>
  <si>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</si>
  <si>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</si>
  <si>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</si>
  <si>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</si>
  <si>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</si>
  <si>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</si>
  <si>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Vitanová </t>
  </si>
  <si>
    <t xml:space="preserve">JKSO : </t>
  </si>
  <si>
    <t>Stavba : Rekonštrukcia miestných komunikácií v obci Vitanová</t>
  </si>
  <si>
    <t>Objekt : SO - 04 Komunikácia Borky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</si>
  <si>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</si>
  <si>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</si>
  <si>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</si>
  <si>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</si>
  <si>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</si>
  <si>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</si>
  <si>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</si>
  <si>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</si>
  <si>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</si>
  <si>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</si>
  <si>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</si>
  <si>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12220-1101</t>
  </si>
  <si>
    <t>45.11.21</t>
  </si>
  <si>
    <t>EK</t>
  </si>
  <si>
    <t>S</t>
  </si>
  <si>
    <t>122201109</t>
  </si>
  <si>
    <t>Príplatok za lepivosť horniny tr.3</t>
  </si>
  <si>
    <t>12220-1109</t>
  </si>
  <si>
    <t>272</t>
  </si>
  <si>
    <t>132201101</t>
  </si>
  <si>
    <t>Hĺbenie rýh šírka do 60 cm v horn. tr. 3 do 100 m3</t>
  </si>
  <si>
    <t>13220-1101</t>
  </si>
  <si>
    <t>132201109</t>
  </si>
  <si>
    <t>Príplatok za lepivosť horniny tr. 3 v rýhach š. do 60 cm</t>
  </si>
  <si>
    <t>13220-1109</t>
  </si>
  <si>
    <t>162301102</t>
  </si>
  <si>
    <t>Vodorovné premiestnenie výkopu do 1000 m horn. tr. 1-4</t>
  </si>
  <si>
    <t>16230-1102</t>
  </si>
  <si>
    <t>45.11.24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</si>
  <si>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</si>
  <si>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</si>
  <si>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</si>
  <si>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</si>
  <si>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</si>
  <si>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</si>
  <si>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 xml:space="preserve">1 - ZEMNE PRÁCE  spolu: </t>
  </si>
  <si>
    <t>4 - VODOROVNÉ KONŠTRUKCIE</t>
  </si>
  <si>
    <t>271</t>
  </si>
  <si>
    <t>451541111</t>
  </si>
  <si>
    <t>Lôžko pod potrubie a zásyp potrubia, stoky v otvorenom výkope zo štrkodrvy</t>
  </si>
  <si>
    <t>45154-1111</t>
  </si>
  <si>
    <t>45.21.41</t>
  </si>
  <si>
    <t>321</t>
  </si>
  <si>
    <t>451561111</t>
  </si>
  <si>
    <t>Lôžko pod dlažbu z kameniva drveného drobného hr.do 100 mm</t>
  </si>
  <si>
    <t>m2</t>
  </si>
  <si>
    <t>45156-1111</t>
  </si>
  <si>
    <t>45.24.13</t>
  </si>
  <si>
    <t xml:space="preserve">4 - VODOROVNÉ KONŠTRUKCIE  spolu: </t>
  </si>
  <si>
    <t>5 - KOMUNIKÁCIE</t>
  </si>
  <si>
    <t>221</t>
  </si>
  <si>
    <t>564651111</t>
  </si>
  <si>
    <t>Podklad z kameniva hrub. drveného 63-125 mm hr. 150 mm</t>
  </si>
  <si>
    <t>56465-1111</t>
  </si>
  <si>
    <t>45.23.11</t>
  </si>
  <si>
    <t>564731111</t>
  </si>
  <si>
    <t>Podklad z kameniva hrub. drveného 32-63 mm hr. 100 mm</t>
  </si>
  <si>
    <t>56473-1111</t>
  </si>
  <si>
    <t>569851111</t>
  </si>
  <si>
    <t>Spevnenie krajníc alebo komunik. štrkodrťou hr. 150 mm</t>
  </si>
  <si>
    <t>56985-1111</t>
  </si>
  <si>
    <t>45.23.12</t>
  </si>
  <si>
    <t>573231111</t>
  </si>
  <si>
    <t>Postrek živičný spojovací z cestnej emulzie 0,5-0,8 kg/m2</t>
  </si>
  <si>
    <t>57323-1111</t>
  </si>
  <si>
    <t>577133321</t>
  </si>
  <si>
    <t>Asfaltový betón AC 8 (ABJ III) hr. 40 mm, š. nad 3 m</t>
  </si>
  <si>
    <t>57713-3321</t>
  </si>
  <si>
    <t>577135121</t>
  </si>
  <si>
    <t>Asfaltový betón AC 16 (ABH I) vrstva obrusná hr. 40 mm, š. nad 3 m</t>
  </si>
  <si>
    <t>57713-5121</t>
  </si>
  <si>
    <t>577181326</t>
  </si>
  <si>
    <t>Betón asfaltový tr. 3 ložný AC 16 (ABL 3) š. do 3 m hr. 100 mm</t>
  </si>
  <si>
    <t>57718-1326</t>
  </si>
  <si>
    <t>596211113</t>
  </si>
  <si>
    <t>Kladenie zámkovej dlažby pre chodcov hr. 60 mm sk. A nad 300 m2</t>
  </si>
  <si>
    <t>59621-1113</t>
  </si>
  <si>
    <t>MAT</t>
  </si>
  <si>
    <t>5924E0118</t>
  </si>
  <si>
    <t>Dlažba zámková hr.6cm, sivá</t>
  </si>
  <si>
    <t xml:space="preserve">  .  .  </t>
  </si>
  <si>
    <t>EZ</t>
  </si>
  <si>
    <t>599141111</t>
  </si>
  <si>
    <t>Výplň škár živičnou zálievkou BIGUMA</t>
  </si>
  <si>
    <t>m</t>
  </si>
  <si>
    <t>59914-1111</t>
  </si>
  <si>
    <t xml:space="preserve">5 - KOMUNIKÁCIE  spolu: </t>
  </si>
  <si>
    <t>8 - RÚROVÉ VEDENIA</t>
  </si>
  <si>
    <t>871393121</t>
  </si>
  <si>
    <t>Montáž potrubia z kanalizačných rúr z PVC v otvorenom výkope do 20% DN 400, tesnenie gum. krúžkami</t>
  </si>
  <si>
    <t>87139-3121</t>
  </si>
  <si>
    <t>286111230</t>
  </si>
  <si>
    <t>Rúrka PVC kanalizačná hrdlová 400x9,8x5000</t>
  </si>
  <si>
    <t>kus</t>
  </si>
  <si>
    <t>25.21.22</t>
  </si>
  <si>
    <t>891153111</t>
  </si>
  <si>
    <t>Montáž a demontáž vodovodných ventilov - šupátok so zvýčením do 100 mm</t>
  </si>
  <si>
    <t>89115-3111</t>
  </si>
  <si>
    <t>894411131</t>
  </si>
  <si>
    <t>Zhotovenie šachiet z bet. dielcov, dno betón C 25/30 na potrubí DN nad 300 do 400 s poklopom</t>
  </si>
  <si>
    <t>89441-1131</t>
  </si>
  <si>
    <t>899331111</t>
  </si>
  <si>
    <t>Výšková úprava vstupu alebo vpuste do 200 mm zvýšením poklopu</t>
  </si>
  <si>
    <t>89933-1111</t>
  </si>
  <si>
    <t>59224C273</t>
  </si>
  <si>
    <t>Prstenec šachtový vyrovnávací TBW-Q.1 63/8 625/120/80mm</t>
  </si>
  <si>
    <t xml:space="preserve">8 - RÚROVÉ VEDENIA  spolu: </t>
  </si>
  <si>
    <t>9 - OSTATNÉ KONŠTRUKCIE A PRÁCE</t>
  </si>
  <si>
    <t>916311123</t>
  </si>
  <si>
    <t>Osadenie cest. obrubníka bet. stojatého, lôžko betón tr. C 12/15 s bočnou oporou</t>
  </si>
  <si>
    <t>91631-1123</t>
  </si>
  <si>
    <t>592174900</t>
  </si>
  <si>
    <t>Obrubník cestný SO 100/10/25 100x10x25</t>
  </si>
  <si>
    <t>26.61.11</t>
  </si>
  <si>
    <t>916561111</t>
  </si>
  <si>
    <t>Osadenie záhon. obrubníka betón. do lôžka z betónu tr. C 12/15 s bočnou oporou</t>
  </si>
  <si>
    <t>91656-1111</t>
  </si>
  <si>
    <t>592173208</t>
  </si>
  <si>
    <t>Obrubník záhonový 100x5x20</t>
  </si>
  <si>
    <t>919735112</t>
  </si>
  <si>
    <t>Rezanie stávajúceho živičného krytu alebo podkladu hr. 50-100 mm</t>
  </si>
  <si>
    <t>91973-5112</t>
  </si>
  <si>
    <t>938909311</t>
  </si>
  <si>
    <t>Odstránenie nánosu z povrchu krytu alebo podkl. betónového alebo živičného</t>
  </si>
  <si>
    <t>93890-9311</t>
  </si>
  <si>
    <t>979131415</t>
  </si>
  <si>
    <t>Poplatok za uloženie vykopanej zeminy</t>
  </si>
  <si>
    <t>97913-1415</t>
  </si>
  <si>
    <t>45.11.11</t>
  </si>
  <si>
    <t>998222011</t>
  </si>
  <si>
    <t>Presun hmôt pre pozemné komunikácie, kryt z kameniva</t>
  </si>
  <si>
    <t>t</t>
  </si>
  <si>
    <t>99822-2011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</si>
  <si>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</si>
  <si>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</si>
  <si>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</si>
  <si>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  </t>
  </si>
  <si>
    <t>Dátum: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</si>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</sst>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6" sqref="D6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66</v>
      </c>
      <c r="B1" s="4"/>
      <c r="C1" s="4"/>
      <c r="D1" s="4"/>
      <c r="E1" s="8" t="s">
        <v>206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67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207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11</v>
      </c>
      <c r="AC3" s="2" t="s">
        <v>15</v>
      </c>
      <c r="AD3" s="3" t="s">
        <v>16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11</v>
      </c>
      <c r="AC5" s="2" t="s">
        <v>15</v>
      </c>
      <c r="AD5" s="3" t="s">
        <v>16</v>
      </c>
      <c r="AE5" s="41">
        <v>4</v>
      </c>
      <c r="AF5" s="46">
        <v>123.4567</v>
      </c>
      <c r="AG5" s="4"/>
      <c r="AH5" s="4"/>
    </row>
    <row r="6" spans="1:37">
      <c r="A6" s="8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20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208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21</v>
      </c>
      <c r="B9" s="9" t="s">
        <v>22</v>
      </c>
      <c r="C9" s="9" t="s">
        <v>23</v>
      </c>
      <c r="D9" s="9" t="s">
        <v>24</v>
      </c>
      <c r="E9" s="9" t="s">
        <v>25</v>
      </c>
      <c r="F9" s="9" t="s">
        <v>26</v>
      </c>
      <c r="G9" s="9" t="s">
        <v>27</v>
      </c>
      <c r="H9" s="9" t="s">
        <v>28</v>
      </c>
      <c r="I9" s="9" t="s">
        <v>29</v>
      </c>
      <c r="J9" s="9" t="s">
        <v>30</v>
      </c>
      <c r="K9" s="25" t="s">
        <v>31</v>
      </c>
      <c r="L9" s="26"/>
      <c r="M9" s="27" t="s">
        <v>32</v>
      </c>
      <c r="N9" s="26"/>
      <c r="O9" s="9" t="s">
        <v>0</v>
      </c>
      <c r="P9" s="28" t="s">
        <v>33</v>
      </c>
      <c r="Q9" s="31" t="s">
        <v>25</v>
      </c>
      <c r="R9" s="31" t="s">
        <v>25</v>
      </c>
      <c r="S9" s="28" t="s">
        <v>25</v>
      </c>
      <c r="T9" s="32" t="s">
        <v>34</v>
      </c>
      <c r="U9" s="33" t="s">
        <v>35</v>
      </c>
      <c r="V9" s="34" t="s">
        <v>36</v>
      </c>
      <c r="W9" s="9" t="s">
        <v>37</v>
      </c>
      <c r="X9" s="9" t="s">
        <v>38</v>
      </c>
      <c r="Y9" s="9" t="s">
        <v>39</v>
      </c>
      <c r="Z9" s="47" t="s">
        <v>40</v>
      </c>
      <c r="AA9" s="47" t="s">
        <v>41</v>
      </c>
      <c r="AB9" s="9" t="s">
        <v>36</v>
      </c>
      <c r="AC9" s="9" t="s">
        <v>42</v>
      </c>
      <c r="AD9" s="9" t="s">
        <v>43</v>
      </c>
      <c r="AE9" s="48" t="s">
        <v>44</v>
      </c>
      <c r="AF9" s="48" t="s">
        <v>45</v>
      </c>
      <c r="AG9" s="48" t="s">
        <v>25</v>
      </c>
      <c r="AH9" s="48" t="s">
        <v>46</v>
      </c>
      <c r="AJ9" s="4" t="s">
        <v>70</v>
      </c>
      <c r="AK9" s="4" t="s">
        <v>72</v>
      </c>
    </row>
    <row r="10" spans="1:37">
      <c r="A10" s="10" t="s">
        <v>47</v>
      </c>
      <c r="B10" s="10" t="s">
        <v>48</v>
      </c>
      <c r="C10" s="24"/>
      <c r="D10" s="10" t="s">
        <v>49</v>
      </c>
      <c r="E10" s="10" t="s">
        <v>50</v>
      </c>
      <c r="F10" s="10" t="s">
        <v>51</v>
      </c>
      <c r="G10" s="10" t="s">
        <v>52</v>
      </c>
      <c r="H10" s="10" t="s">
        <v>53</v>
      </c>
      <c r="I10" s="10" t="s">
        <v>54</v>
      </c>
      <c r="J10" s="10"/>
      <c r="K10" s="10" t="s">
        <v>27</v>
      </c>
      <c r="L10" s="10" t="s">
        <v>30</v>
      </c>
      <c r="M10" s="29" t="s">
        <v>27</v>
      </c>
      <c r="N10" s="10" t="s">
        <v>30</v>
      </c>
      <c r="O10" s="10" t="s">
        <v>55</v>
      </c>
      <c r="P10" s="30"/>
      <c r="Q10" s="35" t="s">
        <v>56</v>
      </c>
      <c r="R10" s="35" t="s">
        <v>57</v>
      </c>
      <c r="S10" s="30" t="s">
        <v>58</v>
      </c>
      <c r="T10" s="36" t="s">
        <v>59</v>
      </c>
      <c r="U10" s="37" t="s">
        <v>60</v>
      </c>
      <c r="V10" s="38" t="s">
        <v>61</v>
      </c>
      <c r="W10" s="39"/>
      <c r="X10" s="40"/>
      <c r="Y10" s="40"/>
      <c r="Z10" s="49" t="s">
        <v>62</v>
      </c>
      <c r="AA10" s="49" t="s">
        <v>47</v>
      </c>
      <c r="AB10" s="10" t="s">
        <v>63</v>
      </c>
      <c r="AC10" s="40"/>
      <c r="AD10" s="40"/>
      <c r="AE10" s="50"/>
      <c r="AF10" s="50"/>
      <c r="AG10" s="50"/>
      <c r="AH10" s="50"/>
      <c r="AJ10" s="4" t="s">
        <v>71</v>
      </c>
      <c r="AK10" s="4" t="s">
        <v>73</v>
      </c>
    </row>
    <row r="12" spans="1:37">
      <c r="B12" s="51" t="s">
        <v>74</v>
      </c>
    </row>
    <row r="13" spans="1:37">
      <c r="B13" s="13" t="s">
        <v>75</v>
      </c>
    </row>
    <row r="14" spans="1:37" ht="25.5">
      <c r="A14" s="11">
        <v>1</v>
      </c>
      <c r="B14" s="12" t="s">
        <v>76</v>
      </c>
      <c r="C14" s="13" t="s">
        <v>77</v>
      </c>
      <c r="D14" s="14" t="s">
        <v>78</v>
      </c>
      <c r="E14" s="15">
        <v>169.29</v>
      </c>
      <c r="F14" s="16" t="s">
        <v>79</v>
      </c>
      <c r="H14" s="17">
        <f t="shared" ref="H14:H20" si="0">ROUND(E14*G14,2)</f>
        <v>0</v>
      </c>
      <c r="J14" s="17">
        <f t="shared" ref="J14:J20" si="1">ROUND(E14*G14,2)</f>
        <v>0</v>
      </c>
      <c r="L14" s="18">
        <f t="shared" ref="L14:L20" si="2">E14*K14</f>
        <v>0</v>
      </c>
      <c r="N14" s="15">
        <f t="shared" ref="N14:N20" si="3">E14*M14</f>
        <v>0</v>
      </c>
      <c r="O14" s="16">
        <v>0</v>
      </c>
      <c r="P14" s="16" t="s">
        <v>80</v>
      </c>
      <c r="V14" s="19" t="s">
        <v>65</v>
      </c>
      <c r="X14" s="13" t="s">
        <v>81</v>
      </c>
      <c r="Y14" s="13" t="s">
        <v>77</v>
      </c>
      <c r="Z14" s="16" t="s">
        <v>82</v>
      </c>
      <c r="AJ14" s="4" t="s">
        <v>83</v>
      </c>
      <c r="AK14" s="4" t="s">
        <v>84</v>
      </c>
    </row>
    <row r="15" spans="1:37">
      <c r="A15" s="11">
        <v>2</v>
      </c>
      <c r="B15" s="12" t="s">
        <v>76</v>
      </c>
      <c r="C15" s="13" t="s">
        <v>85</v>
      </c>
      <c r="D15" s="14" t="s">
        <v>86</v>
      </c>
      <c r="E15" s="15">
        <v>169.29</v>
      </c>
      <c r="F15" s="16" t="s">
        <v>79</v>
      </c>
      <c r="H15" s="17">
        <f t="shared" si="0"/>
        <v>0</v>
      </c>
      <c r="J15" s="17">
        <f t="shared" si="1"/>
        <v>0</v>
      </c>
      <c r="L15" s="18">
        <f t="shared" si="2"/>
        <v>0</v>
      </c>
      <c r="N15" s="15">
        <f t="shared" si="3"/>
        <v>0</v>
      </c>
      <c r="O15" s="16">
        <v>0</v>
      </c>
      <c r="P15" s="16" t="s">
        <v>80</v>
      </c>
      <c r="V15" s="19" t="s">
        <v>65</v>
      </c>
      <c r="X15" s="13" t="s">
        <v>87</v>
      </c>
      <c r="Y15" s="13" t="s">
        <v>85</v>
      </c>
      <c r="Z15" s="16" t="s">
        <v>82</v>
      </c>
      <c r="AJ15" s="4" t="s">
        <v>83</v>
      </c>
      <c r="AK15" s="4" t="s">
        <v>84</v>
      </c>
    </row>
    <row r="16" spans="1:37">
      <c r="A16" s="11">
        <v>3</v>
      </c>
      <c r="B16" s="12" t="s">
        <v>88</v>
      </c>
      <c r="C16" s="13" t="s">
        <v>89</v>
      </c>
      <c r="D16" s="14" t="s">
        <v>90</v>
      </c>
      <c r="E16" s="15">
        <v>121.212</v>
      </c>
      <c r="F16" s="16" t="s">
        <v>79</v>
      </c>
      <c r="H16" s="17">
        <f t="shared" si="0"/>
        <v>0</v>
      </c>
      <c r="J16" s="17">
        <f t="shared" si="1"/>
        <v>0</v>
      </c>
      <c r="L16" s="18">
        <f t="shared" si="2"/>
        <v>0</v>
      </c>
      <c r="N16" s="15">
        <f t="shared" si="3"/>
        <v>0</v>
      </c>
      <c r="O16" s="16">
        <v>0</v>
      </c>
      <c r="P16" s="16" t="s">
        <v>80</v>
      </c>
      <c r="V16" s="19" t="s">
        <v>65</v>
      </c>
      <c r="X16" s="13" t="s">
        <v>91</v>
      </c>
      <c r="Y16" s="13" t="s">
        <v>89</v>
      </c>
      <c r="Z16" s="16" t="s">
        <v>82</v>
      </c>
      <c r="AJ16" s="4" t="s">
        <v>83</v>
      </c>
      <c r="AK16" s="4" t="s">
        <v>84</v>
      </c>
    </row>
    <row r="17" spans="1:37">
      <c r="A17" s="11">
        <v>4</v>
      </c>
      <c r="B17" s="12" t="s">
        <v>88</v>
      </c>
      <c r="C17" s="13" t="s">
        <v>92</v>
      </c>
      <c r="D17" s="14" t="s">
        <v>93</v>
      </c>
      <c r="E17" s="15">
        <v>121.212</v>
      </c>
      <c r="F17" s="16" t="s">
        <v>79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0</v>
      </c>
      <c r="P17" s="16" t="s">
        <v>80</v>
      </c>
      <c r="V17" s="19" t="s">
        <v>65</v>
      </c>
      <c r="X17" s="13" t="s">
        <v>94</v>
      </c>
      <c r="Y17" s="13" t="s">
        <v>92</v>
      </c>
      <c r="Z17" s="16" t="s">
        <v>82</v>
      </c>
      <c r="AJ17" s="4" t="s">
        <v>83</v>
      </c>
      <c r="AK17" s="4" t="s">
        <v>84</v>
      </c>
    </row>
    <row r="18" spans="1:37" ht="25.5">
      <c r="A18" s="11">
        <v>5</v>
      </c>
      <c r="B18" s="12" t="s">
        <v>88</v>
      </c>
      <c r="C18" s="13" t="s">
        <v>95</v>
      </c>
      <c r="D18" s="14" t="s">
        <v>96</v>
      </c>
      <c r="E18" s="15">
        <v>290.50200000000001</v>
      </c>
      <c r="F18" s="16" t="s">
        <v>79</v>
      </c>
      <c r="H18" s="17">
        <f t="shared" si="0"/>
        <v>0</v>
      </c>
      <c r="J18" s="17">
        <f t="shared" si="1"/>
        <v>0</v>
      </c>
      <c r="L18" s="18">
        <f t="shared" si="2"/>
        <v>0</v>
      </c>
      <c r="N18" s="15">
        <f t="shared" si="3"/>
        <v>0</v>
      </c>
      <c r="O18" s="16">
        <v>0</v>
      </c>
      <c r="P18" s="16" t="s">
        <v>80</v>
      </c>
      <c r="V18" s="19" t="s">
        <v>65</v>
      </c>
      <c r="X18" s="13" t="s">
        <v>97</v>
      </c>
      <c r="Y18" s="13" t="s">
        <v>95</v>
      </c>
      <c r="Z18" s="16" t="s">
        <v>98</v>
      </c>
      <c r="AJ18" s="4" t="s">
        <v>83</v>
      </c>
      <c r="AK18" s="4" t="s">
        <v>84</v>
      </c>
    </row>
    <row r="19" spans="1:37">
      <c r="A19" s="11">
        <v>6</v>
      </c>
      <c r="B19" s="12" t="s">
        <v>88</v>
      </c>
      <c r="C19" s="13" t="s">
        <v>99</v>
      </c>
      <c r="D19" s="14" t="s">
        <v>100</v>
      </c>
      <c r="E19" s="15">
        <v>290.50200000000001</v>
      </c>
      <c r="F19" s="16" t="s">
        <v>79</v>
      </c>
      <c r="H19" s="17">
        <f t="shared" si="0"/>
        <v>0</v>
      </c>
      <c r="J19" s="17">
        <f t="shared" si="1"/>
        <v>0</v>
      </c>
      <c r="L19" s="18">
        <f t="shared" si="2"/>
        <v>0</v>
      </c>
      <c r="N19" s="15">
        <f t="shared" si="3"/>
        <v>0</v>
      </c>
      <c r="O19" s="16">
        <v>0</v>
      </c>
      <c r="P19" s="16" t="s">
        <v>80</v>
      </c>
      <c r="V19" s="19" t="s">
        <v>65</v>
      </c>
      <c r="X19" s="13" t="s">
        <v>101</v>
      </c>
      <c r="Y19" s="13" t="s">
        <v>99</v>
      </c>
      <c r="Z19" s="16" t="s">
        <v>82</v>
      </c>
      <c r="AJ19" s="4" t="s">
        <v>83</v>
      </c>
      <c r="AK19" s="4" t="s">
        <v>84</v>
      </c>
    </row>
    <row r="20" spans="1:37">
      <c r="A20" s="11">
        <v>7</v>
      </c>
      <c r="B20" s="12" t="s">
        <v>88</v>
      </c>
      <c r="C20" s="13" t="s">
        <v>102</v>
      </c>
      <c r="D20" s="14" t="s">
        <v>103</v>
      </c>
      <c r="E20" s="15">
        <v>290.50200000000001</v>
      </c>
      <c r="F20" s="16" t="s">
        <v>79</v>
      </c>
      <c r="H20" s="17">
        <f t="shared" si="0"/>
        <v>0</v>
      </c>
      <c r="J20" s="17">
        <f t="shared" si="1"/>
        <v>0</v>
      </c>
      <c r="L20" s="18">
        <f t="shared" si="2"/>
        <v>0</v>
      </c>
      <c r="N20" s="15">
        <f t="shared" si="3"/>
        <v>0</v>
      </c>
      <c r="O20" s="16">
        <v>0</v>
      </c>
      <c r="P20" s="16" t="s">
        <v>80</v>
      </c>
      <c r="V20" s="19" t="s">
        <v>65</v>
      </c>
      <c r="X20" s="13" t="s">
        <v>104</v>
      </c>
      <c r="Y20" s="13" t="s">
        <v>102</v>
      </c>
      <c r="Z20" s="16" t="s">
        <v>98</v>
      </c>
      <c r="AJ20" s="4" t="s">
        <v>83</v>
      </c>
      <c r="AK20" s="4" t="s">
        <v>84</v>
      </c>
    </row>
    <row r="21" spans="1:37">
      <c r="D21" s="52" t="s">
        <v>105</v>
      </c>
      <c r="E21" s="53">
        <f>J21</f>
        <v>0</v>
      </c>
      <c r="H21" s="53">
        <f>SUM(H12:H20)</f>
        <v>0</v>
      </c>
      <c r="I21" s="53">
        <f>SUM(I12:I20)</f>
        <v>0</v>
      </c>
      <c r="J21" s="53">
        <f>SUM(J12:J20)</f>
        <v>0</v>
      </c>
      <c r="L21" s="54">
        <f>SUM(L12:L20)</f>
        <v>0</v>
      </c>
      <c r="N21" s="55">
        <f>SUM(N12:N20)</f>
        <v>0</v>
      </c>
      <c r="W21" s="20">
        <f>SUM(W12:W20)</f>
        <v>0</v>
      </c>
    </row>
    <row r="23" spans="1:37">
      <c r="B23" s="13" t="s">
        <v>106</v>
      </c>
    </row>
    <row r="24" spans="1:37" ht="25.5">
      <c r="A24" s="11">
        <v>8</v>
      </c>
      <c r="B24" s="12" t="s">
        <v>107</v>
      </c>
      <c r="C24" s="13" t="s">
        <v>108</v>
      </c>
      <c r="D24" s="14" t="s">
        <v>109</v>
      </c>
      <c r="E24" s="15">
        <v>55.536999999999999</v>
      </c>
      <c r="F24" s="16" t="s">
        <v>79</v>
      </c>
      <c r="H24" s="17">
        <f>ROUND(E24*G24,2)</f>
        <v>0</v>
      </c>
      <c r="J24" s="17">
        <f>ROUND(E24*G24,2)</f>
        <v>0</v>
      </c>
      <c r="K24" s="18">
        <v>1.7034</v>
      </c>
      <c r="L24" s="18">
        <f>E24*K24</f>
        <v>94.601725799999997</v>
      </c>
      <c r="N24" s="15">
        <f>E24*M24</f>
        <v>0</v>
      </c>
      <c r="O24" s="16">
        <v>0</v>
      </c>
      <c r="P24" s="16" t="s">
        <v>80</v>
      </c>
      <c r="V24" s="19" t="s">
        <v>65</v>
      </c>
      <c r="X24" s="13" t="s">
        <v>110</v>
      </c>
      <c r="Y24" s="13" t="s">
        <v>108</v>
      </c>
      <c r="Z24" s="16" t="s">
        <v>111</v>
      </c>
      <c r="AJ24" s="4" t="s">
        <v>83</v>
      </c>
      <c r="AK24" s="4" t="s">
        <v>84</v>
      </c>
    </row>
    <row r="25" spans="1:37" ht="25.5">
      <c r="A25" s="11">
        <v>9</v>
      </c>
      <c r="B25" s="12" t="s">
        <v>112</v>
      </c>
      <c r="C25" s="13" t="s">
        <v>113</v>
      </c>
      <c r="D25" s="14" t="s">
        <v>114</v>
      </c>
      <c r="E25" s="15">
        <v>475.2</v>
      </c>
      <c r="F25" s="16" t="s">
        <v>115</v>
      </c>
      <c r="H25" s="17">
        <f>ROUND(E25*G25,2)</f>
        <v>0</v>
      </c>
      <c r="J25" s="17">
        <f>ROUND(E25*G25,2)</f>
        <v>0</v>
      </c>
      <c r="K25" s="18">
        <v>0.20266000000000001</v>
      </c>
      <c r="L25" s="18">
        <f>E25*K25</f>
        <v>96.304032000000007</v>
      </c>
      <c r="N25" s="15">
        <f>E25*M25</f>
        <v>0</v>
      </c>
      <c r="O25" s="16">
        <v>0</v>
      </c>
      <c r="P25" s="16" t="s">
        <v>80</v>
      </c>
      <c r="V25" s="19" t="s">
        <v>65</v>
      </c>
      <c r="X25" s="13" t="s">
        <v>116</v>
      </c>
      <c r="Y25" s="13" t="s">
        <v>113</v>
      </c>
      <c r="Z25" s="16" t="s">
        <v>117</v>
      </c>
      <c r="AJ25" s="4" t="s">
        <v>83</v>
      </c>
      <c r="AK25" s="4" t="s">
        <v>84</v>
      </c>
    </row>
    <row r="26" spans="1:37">
      <c r="D26" s="52" t="s">
        <v>118</v>
      </c>
      <c r="E26" s="53">
        <f>J26</f>
        <v>0</v>
      </c>
      <c r="H26" s="53">
        <f>SUM(H23:H25)</f>
        <v>0</v>
      </c>
      <c r="I26" s="53">
        <f>SUM(I23:I25)</f>
        <v>0</v>
      </c>
      <c r="J26" s="53">
        <f>SUM(J23:J25)</f>
        <v>0</v>
      </c>
      <c r="L26" s="54">
        <f>SUM(L23:L25)</f>
        <v>190.9057578</v>
      </c>
      <c r="N26" s="55">
        <f>SUM(N23:N25)</f>
        <v>0</v>
      </c>
      <c r="W26" s="20">
        <f>SUM(W23:W25)</f>
        <v>0</v>
      </c>
    </row>
    <row r="28" spans="1:37">
      <c r="B28" s="13" t="s">
        <v>119</v>
      </c>
    </row>
    <row r="29" spans="1:37" ht="25.5">
      <c r="A29" s="11">
        <v>10</v>
      </c>
      <c r="B29" s="12" t="s">
        <v>120</v>
      </c>
      <c r="C29" s="13" t="s">
        <v>121</v>
      </c>
      <c r="D29" s="14" t="s">
        <v>122</v>
      </c>
      <c r="E29" s="15">
        <v>475.2</v>
      </c>
      <c r="F29" s="16" t="s">
        <v>115</v>
      </c>
      <c r="H29" s="17">
        <f t="shared" ref="H29:H36" si="4">ROUND(E29*G29,2)</f>
        <v>0</v>
      </c>
      <c r="J29" s="17">
        <f t="shared" ref="J29:J38" si="5">ROUND(E29*G29,2)</f>
        <v>0</v>
      </c>
      <c r="K29" s="18">
        <v>0.29160000000000003</v>
      </c>
      <c r="L29" s="18">
        <f t="shared" ref="L29:L38" si="6">E29*K29</f>
        <v>138.56832</v>
      </c>
      <c r="N29" s="15">
        <f t="shared" ref="N29:N38" si="7">E29*M29</f>
        <v>0</v>
      </c>
      <c r="O29" s="16">
        <v>0</v>
      </c>
      <c r="P29" s="16" t="s">
        <v>80</v>
      </c>
      <c r="V29" s="19" t="s">
        <v>65</v>
      </c>
      <c r="X29" s="13" t="s">
        <v>123</v>
      </c>
      <c r="Y29" s="13" t="s">
        <v>121</v>
      </c>
      <c r="Z29" s="16" t="s">
        <v>124</v>
      </c>
      <c r="AJ29" s="4" t="s">
        <v>83</v>
      </c>
      <c r="AK29" s="4" t="s">
        <v>84</v>
      </c>
    </row>
    <row r="30" spans="1:37" ht="25.5">
      <c r="A30" s="11">
        <v>11</v>
      </c>
      <c r="B30" s="12" t="s">
        <v>120</v>
      </c>
      <c r="C30" s="13" t="s">
        <v>125</v>
      </c>
      <c r="D30" s="14" t="s">
        <v>126</v>
      </c>
      <c r="E30" s="15">
        <v>475.2</v>
      </c>
      <c r="F30" s="16" t="s">
        <v>115</v>
      </c>
      <c r="H30" s="17">
        <f t="shared" si="4"/>
        <v>0</v>
      </c>
      <c r="J30" s="17">
        <f t="shared" si="5"/>
        <v>0</v>
      </c>
      <c r="K30" s="18">
        <v>0.19694999999999999</v>
      </c>
      <c r="L30" s="18">
        <f t="shared" si="6"/>
        <v>93.590639999999993</v>
      </c>
      <c r="N30" s="15">
        <f t="shared" si="7"/>
        <v>0</v>
      </c>
      <c r="O30" s="16">
        <v>0</v>
      </c>
      <c r="P30" s="16" t="s">
        <v>80</v>
      </c>
      <c r="V30" s="19" t="s">
        <v>65</v>
      </c>
      <c r="X30" s="13" t="s">
        <v>127</v>
      </c>
      <c r="Y30" s="13" t="s">
        <v>125</v>
      </c>
      <c r="Z30" s="16" t="s">
        <v>124</v>
      </c>
      <c r="AJ30" s="4" t="s">
        <v>83</v>
      </c>
      <c r="AK30" s="4" t="s">
        <v>84</v>
      </c>
    </row>
    <row r="31" spans="1:37">
      <c r="A31" s="11">
        <v>12</v>
      </c>
      <c r="B31" s="12" t="s">
        <v>120</v>
      </c>
      <c r="C31" s="13" t="s">
        <v>128</v>
      </c>
      <c r="D31" s="14" t="s">
        <v>129</v>
      </c>
      <c r="E31" s="15">
        <v>178.2</v>
      </c>
      <c r="F31" s="16" t="s">
        <v>115</v>
      </c>
      <c r="H31" s="17">
        <f t="shared" si="4"/>
        <v>0</v>
      </c>
      <c r="J31" s="17">
        <f t="shared" si="5"/>
        <v>0</v>
      </c>
      <c r="K31" s="18">
        <v>0.27799000000000001</v>
      </c>
      <c r="L31" s="18">
        <f t="shared" si="6"/>
        <v>49.537818000000001</v>
      </c>
      <c r="N31" s="15">
        <f t="shared" si="7"/>
        <v>0</v>
      </c>
      <c r="O31" s="16">
        <v>0</v>
      </c>
      <c r="P31" s="16" t="s">
        <v>80</v>
      </c>
      <c r="V31" s="19" t="s">
        <v>65</v>
      </c>
      <c r="X31" s="13" t="s">
        <v>130</v>
      </c>
      <c r="Y31" s="13" t="s">
        <v>128</v>
      </c>
      <c r="Z31" s="16" t="s">
        <v>131</v>
      </c>
      <c r="AJ31" s="4" t="s">
        <v>83</v>
      </c>
      <c r="AK31" s="4" t="s">
        <v>84</v>
      </c>
    </row>
    <row r="32" spans="1:37" ht="25.5">
      <c r="A32" s="11">
        <v>13</v>
      </c>
      <c r="B32" s="12" t="s">
        <v>88</v>
      </c>
      <c r="C32" s="13" t="s">
        <v>132</v>
      </c>
      <c r="D32" s="14" t="s">
        <v>133</v>
      </c>
      <c r="E32" s="15">
        <v>1340</v>
      </c>
      <c r="F32" s="16" t="s">
        <v>115</v>
      </c>
      <c r="H32" s="17">
        <f t="shared" si="4"/>
        <v>0</v>
      </c>
      <c r="J32" s="17">
        <f t="shared" si="5"/>
        <v>0</v>
      </c>
      <c r="K32" s="18">
        <v>7.1000000000000002E-4</v>
      </c>
      <c r="L32" s="18">
        <f t="shared" si="6"/>
        <v>0.95140000000000002</v>
      </c>
      <c r="N32" s="15">
        <f t="shared" si="7"/>
        <v>0</v>
      </c>
      <c r="O32" s="16">
        <v>0</v>
      </c>
      <c r="P32" s="16" t="s">
        <v>80</v>
      </c>
      <c r="V32" s="19" t="s">
        <v>65</v>
      </c>
      <c r="X32" s="13" t="s">
        <v>134</v>
      </c>
      <c r="Y32" s="13" t="s">
        <v>132</v>
      </c>
      <c r="Z32" s="16" t="s">
        <v>131</v>
      </c>
      <c r="AJ32" s="4" t="s">
        <v>83</v>
      </c>
      <c r="AK32" s="4" t="s">
        <v>84</v>
      </c>
    </row>
    <row r="33" spans="1:37">
      <c r="A33" s="11">
        <v>14</v>
      </c>
      <c r="B33" s="12" t="s">
        <v>120</v>
      </c>
      <c r="C33" s="13" t="s">
        <v>135</v>
      </c>
      <c r="D33" s="14" t="s">
        <v>136</v>
      </c>
      <c r="E33" s="15">
        <v>1340</v>
      </c>
      <c r="F33" s="16" t="s">
        <v>115</v>
      </c>
      <c r="H33" s="17">
        <f t="shared" si="4"/>
        <v>0</v>
      </c>
      <c r="J33" s="17">
        <f t="shared" si="5"/>
        <v>0</v>
      </c>
      <c r="K33" s="18">
        <v>9.8680000000000004E-2</v>
      </c>
      <c r="L33" s="18">
        <f t="shared" si="6"/>
        <v>132.2312</v>
      </c>
      <c r="N33" s="15">
        <f t="shared" si="7"/>
        <v>0</v>
      </c>
      <c r="O33" s="16">
        <v>0</v>
      </c>
      <c r="P33" s="16" t="s">
        <v>80</v>
      </c>
      <c r="V33" s="19" t="s">
        <v>65</v>
      </c>
      <c r="X33" s="13" t="s">
        <v>137</v>
      </c>
      <c r="Y33" s="13" t="s">
        <v>135</v>
      </c>
      <c r="Z33" s="16" t="s">
        <v>131</v>
      </c>
      <c r="AJ33" s="4" t="s">
        <v>83</v>
      </c>
      <c r="AK33" s="4" t="s">
        <v>84</v>
      </c>
    </row>
    <row r="34" spans="1:37" ht="25.5">
      <c r="A34" s="11">
        <v>15</v>
      </c>
      <c r="B34" s="12" t="s">
        <v>120</v>
      </c>
      <c r="C34" s="13" t="s">
        <v>138</v>
      </c>
      <c r="D34" s="14" t="s">
        <v>139</v>
      </c>
      <c r="E34" s="15">
        <v>1340</v>
      </c>
      <c r="F34" s="16" t="s">
        <v>115</v>
      </c>
      <c r="H34" s="17">
        <f t="shared" si="4"/>
        <v>0</v>
      </c>
      <c r="J34" s="17">
        <f t="shared" si="5"/>
        <v>0</v>
      </c>
      <c r="K34" s="18">
        <v>9.7699999999999995E-2</v>
      </c>
      <c r="L34" s="18">
        <f t="shared" si="6"/>
        <v>130.91800000000001</v>
      </c>
      <c r="N34" s="15">
        <f t="shared" si="7"/>
        <v>0</v>
      </c>
      <c r="O34" s="16">
        <v>0</v>
      </c>
      <c r="P34" s="16" t="s">
        <v>80</v>
      </c>
      <c r="V34" s="19" t="s">
        <v>65</v>
      </c>
      <c r="X34" s="13" t="s">
        <v>140</v>
      </c>
      <c r="Y34" s="13" t="s">
        <v>138</v>
      </c>
      <c r="Z34" s="16" t="s">
        <v>131</v>
      </c>
      <c r="AJ34" s="4" t="s">
        <v>83</v>
      </c>
      <c r="AK34" s="4" t="s">
        <v>84</v>
      </c>
    </row>
    <row r="35" spans="1:37" ht="25.5">
      <c r="A35" s="11">
        <v>16</v>
      </c>
      <c r="B35" s="12" t="s">
        <v>120</v>
      </c>
      <c r="C35" s="13" t="s">
        <v>141</v>
      </c>
      <c r="D35" s="14" t="s">
        <v>142</v>
      </c>
      <c r="E35" s="15">
        <v>78.325000000000003</v>
      </c>
      <c r="F35" s="16" t="s">
        <v>115</v>
      </c>
      <c r="H35" s="17">
        <f t="shared" si="4"/>
        <v>0</v>
      </c>
      <c r="J35" s="17">
        <f t="shared" si="5"/>
        <v>0</v>
      </c>
      <c r="K35" s="18">
        <v>0.22173000000000001</v>
      </c>
      <c r="L35" s="18">
        <f t="shared" si="6"/>
        <v>17.367002250000002</v>
      </c>
      <c r="N35" s="15">
        <f t="shared" si="7"/>
        <v>0</v>
      </c>
      <c r="O35" s="16">
        <v>0</v>
      </c>
      <c r="P35" s="16" t="s">
        <v>80</v>
      </c>
      <c r="V35" s="19" t="s">
        <v>65</v>
      </c>
      <c r="X35" s="13" t="s">
        <v>143</v>
      </c>
      <c r="Y35" s="13" t="s">
        <v>141</v>
      </c>
      <c r="Z35" s="16" t="s">
        <v>131</v>
      </c>
      <c r="AJ35" s="4" t="s">
        <v>83</v>
      </c>
      <c r="AK35" s="4" t="s">
        <v>84</v>
      </c>
    </row>
    <row r="36" spans="1:37" ht="25.5">
      <c r="A36" s="11">
        <v>17</v>
      </c>
      <c r="B36" s="12" t="s">
        <v>120</v>
      </c>
      <c r="C36" s="13" t="s">
        <v>144</v>
      </c>
      <c r="D36" s="14" t="s">
        <v>145</v>
      </c>
      <c r="E36" s="15">
        <v>475.2</v>
      </c>
      <c r="F36" s="16" t="s">
        <v>115</v>
      </c>
      <c r="H36" s="17">
        <f t="shared" si="4"/>
        <v>0</v>
      </c>
      <c r="J36" s="17">
        <f t="shared" si="5"/>
        <v>0</v>
      </c>
      <c r="K36" s="18">
        <v>7.3999999999999996E-2</v>
      </c>
      <c r="L36" s="18">
        <f t="shared" si="6"/>
        <v>35.1648</v>
      </c>
      <c r="N36" s="15">
        <f t="shared" si="7"/>
        <v>0</v>
      </c>
      <c r="O36" s="16">
        <v>0</v>
      </c>
      <c r="P36" s="16" t="s">
        <v>80</v>
      </c>
      <c r="V36" s="19" t="s">
        <v>65</v>
      </c>
      <c r="X36" s="13" t="s">
        <v>146</v>
      </c>
      <c r="Y36" s="13" t="s">
        <v>144</v>
      </c>
      <c r="Z36" s="16" t="s">
        <v>131</v>
      </c>
      <c r="AJ36" s="4" t="s">
        <v>83</v>
      </c>
      <c r="AK36" s="4" t="s">
        <v>84</v>
      </c>
    </row>
    <row r="37" spans="1:37">
      <c r="A37" s="11">
        <v>18</v>
      </c>
      <c r="B37" s="12" t="s">
        <v>147</v>
      </c>
      <c r="C37" s="13" t="s">
        <v>148</v>
      </c>
      <c r="D37" s="14" t="s">
        <v>149</v>
      </c>
      <c r="E37" s="15">
        <v>498.96</v>
      </c>
      <c r="F37" s="16" t="s">
        <v>115</v>
      </c>
      <c r="I37" s="17">
        <f>ROUND(E37*G37,2)</f>
        <v>0</v>
      </c>
      <c r="J37" s="17">
        <f t="shared" si="5"/>
        <v>0</v>
      </c>
      <c r="L37" s="18">
        <f t="shared" si="6"/>
        <v>0</v>
      </c>
      <c r="N37" s="15">
        <f t="shared" si="7"/>
        <v>0</v>
      </c>
      <c r="O37" s="16">
        <v>0</v>
      </c>
      <c r="P37" s="16" t="s">
        <v>80</v>
      </c>
      <c r="V37" s="19" t="s">
        <v>64</v>
      </c>
      <c r="X37" s="13" t="s">
        <v>148</v>
      </c>
      <c r="Y37" s="13" t="s">
        <v>148</v>
      </c>
      <c r="Z37" s="16" t="s">
        <v>150</v>
      </c>
      <c r="AA37" s="13" t="s">
        <v>80</v>
      </c>
      <c r="AJ37" s="4" t="s">
        <v>151</v>
      </c>
      <c r="AK37" s="4" t="s">
        <v>84</v>
      </c>
    </row>
    <row r="38" spans="1:37">
      <c r="A38" s="11">
        <v>19</v>
      </c>
      <c r="B38" s="12" t="s">
        <v>120</v>
      </c>
      <c r="C38" s="13" t="s">
        <v>152</v>
      </c>
      <c r="D38" s="14" t="s">
        <v>153</v>
      </c>
      <c r="E38" s="15">
        <v>297.39999999999998</v>
      </c>
      <c r="F38" s="16" t="s">
        <v>154</v>
      </c>
      <c r="H38" s="17">
        <f>ROUND(E38*G38,2)</f>
        <v>0</v>
      </c>
      <c r="J38" s="17">
        <f t="shared" si="5"/>
        <v>0</v>
      </c>
      <c r="K38" s="18">
        <v>3.5999999999999999E-3</v>
      </c>
      <c r="L38" s="18">
        <f t="shared" si="6"/>
        <v>1.0706399999999998</v>
      </c>
      <c r="N38" s="15">
        <f t="shared" si="7"/>
        <v>0</v>
      </c>
      <c r="O38" s="16">
        <v>0</v>
      </c>
      <c r="P38" s="16" t="s">
        <v>80</v>
      </c>
      <c r="V38" s="19" t="s">
        <v>65</v>
      </c>
      <c r="X38" s="13" t="s">
        <v>155</v>
      </c>
      <c r="Y38" s="13" t="s">
        <v>152</v>
      </c>
      <c r="Z38" s="16" t="s">
        <v>131</v>
      </c>
      <c r="AJ38" s="4" t="s">
        <v>83</v>
      </c>
      <c r="AK38" s="4" t="s">
        <v>84</v>
      </c>
    </row>
    <row r="39" spans="1:37">
      <c r="D39" s="52" t="s">
        <v>156</v>
      </c>
      <c r="E39" s="53">
        <f>J39</f>
        <v>0</v>
      </c>
      <c r="H39" s="53">
        <f>SUM(H28:H38)</f>
        <v>0</v>
      </c>
      <c r="I39" s="53">
        <f>SUM(I28:I38)</f>
        <v>0</v>
      </c>
      <c r="J39" s="53">
        <f>SUM(J28:J38)</f>
        <v>0</v>
      </c>
      <c r="L39" s="54">
        <f>SUM(L28:L38)</f>
        <v>599.39982025000006</v>
      </c>
      <c r="N39" s="55">
        <f>SUM(N28:N38)</f>
        <v>0</v>
      </c>
      <c r="W39" s="20">
        <f>SUM(W28:W38)</f>
        <v>0</v>
      </c>
    </row>
    <row r="41" spans="1:37">
      <c r="B41" s="13" t="s">
        <v>157</v>
      </c>
    </row>
    <row r="42" spans="1:37" ht="25.5">
      <c r="A42" s="11">
        <v>20</v>
      </c>
      <c r="B42" s="12" t="s">
        <v>107</v>
      </c>
      <c r="C42" s="13" t="s">
        <v>158</v>
      </c>
      <c r="D42" s="14" t="s">
        <v>159</v>
      </c>
      <c r="E42" s="15">
        <v>188.9</v>
      </c>
      <c r="F42" s="16" t="s">
        <v>154</v>
      </c>
      <c r="H42" s="17">
        <f>ROUND(E42*G42,2)</f>
        <v>0</v>
      </c>
      <c r="J42" s="17">
        <f t="shared" ref="J42:J47" si="8">ROUND(E42*G42,2)</f>
        <v>0</v>
      </c>
      <c r="L42" s="18">
        <f t="shared" ref="L42:L47" si="9">E42*K42</f>
        <v>0</v>
      </c>
      <c r="N42" s="15">
        <f t="shared" ref="N42:N47" si="10">E42*M42</f>
        <v>0</v>
      </c>
      <c r="O42" s="16">
        <v>0</v>
      </c>
      <c r="P42" s="16" t="s">
        <v>80</v>
      </c>
      <c r="V42" s="19" t="s">
        <v>65</v>
      </c>
      <c r="X42" s="13" t="s">
        <v>160</v>
      </c>
      <c r="Y42" s="13" t="s">
        <v>158</v>
      </c>
      <c r="Z42" s="16" t="s">
        <v>111</v>
      </c>
      <c r="AJ42" s="4" t="s">
        <v>83</v>
      </c>
      <c r="AK42" s="4" t="s">
        <v>84</v>
      </c>
    </row>
    <row r="43" spans="1:37">
      <c r="A43" s="11">
        <v>21</v>
      </c>
      <c r="B43" s="12" t="s">
        <v>147</v>
      </c>
      <c r="C43" s="13" t="s">
        <v>161</v>
      </c>
      <c r="D43" s="14" t="s">
        <v>162</v>
      </c>
      <c r="E43" s="15">
        <v>37.78</v>
      </c>
      <c r="F43" s="16" t="s">
        <v>163</v>
      </c>
      <c r="I43" s="17">
        <f>ROUND(E43*G43,2)</f>
        <v>0</v>
      </c>
      <c r="J43" s="17">
        <f t="shared" si="8"/>
        <v>0</v>
      </c>
      <c r="K43" s="18">
        <v>9.579E-2</v>
      </c>
      <c r="L43" s="18">
        <f t="shared" si="9"/>
        <v>3.6189462000000003</v>
      </c>
      <c r="N43" s="15">
        <f t="shared" si="10"/>
        <v>0</v>
      </c>
      <c r="O43" s="16">
        <v>0</v>
      </c>
      <c r="P43" s="16" t="s">
        <v>80</v>
      </c>
      <c r="V43" s="19" t="s">
        <v>64</v>
      </c>
      <c r="X43" s="13" t="s">
        <v>161</v>
      </c>
      <c r="Y43" s="13" t="s">
        <v>161</v>
      </c>
      <c r="Z43" s="16" t="s">
        <v>164</v>
      </c>
      <c r="AA43" s="13" t="s">
        <v>80</v>
      </c>
      <c r="AJ43" s="4" t="s">
        <v>151</v>
      </c>
      <c r="AK43" s="4" t="s">
        <v>84</v>
      </c>
    </row>
    <row r="44" spans="1:37" ht="25.5">
      <c r="A44" s="11">
        <v>22</v>
      </c>
      <c r="B44" s="12" t="s">
        <v>107</v>
      </c>
      <c r="C44" s="13" t="s">
        <v>165</v>
      </c>
      <c r="D44" s="14" t="s">
        <v>166</v>
      </c>
      <c r="E44" s="15">
        <v>16</v>
      </c>
      <c r="F44" s="16" t="s">
        <v>163</v>
      </c>
      <c r="H44" s="17">
        <f>ROUND(E44*G44,2)</f>
        <v>0</v>
      </c>
      <c r="J44" s="17">
        <f t="shared" si="8"/>
        <v>0</v>
      </c>
      <c r="K44" s="18">
        <v>1.0000000000000001E-5</v>
      </c>
      <c r="L44" s="18">
        <f t="shared" si="9"/>
        <v>1.6000000000000001E-4</v>
      </c>
      <c r="N44" s="15">
        <f t="shared" si="10"/>
        <v>0</v>
      </c>
      <c r="O44" s="16">
        <v>0</v>
      </c>
      <c r="P44" s="16" t="s">
        <v>80</v>
      </c>
      <c r="V44" s="19" t="s">
        <v>65</v>
      </c>
      <c r="X44" s="13" t="s">
        <v>167</v>
      </c>
      <c r="Y44" s="13" t="s">
        <v>165</v>
      </c>
      <c r="Z44" s="16" t="s">
        <v>111</v>
      </c>
      <c r="AJ44" s="4" t="s">
        <v>83</v>
      </c>
      <c r="AK44" s="4" t="s">
        <v>84</v>
      </c>
    </row>
    <row r="45" spans="1:37" ht="25.5">
      <c r="A45" s="11">
        <v>23</v>
      </c>
      <c r="B45" s="12" t="s">
        <v>107</v>
      </c>
      <c r="C45" s="13" t="s">
        <v>168</v>
      </c>
      <c r="D45" s="14" t="s">
        <v>169</v>
      </c>
      <c r="E45" s="15">
        <v>5</v>
      </c>
      <c r="F45" s="16" t="s">
        <v>163</v>
      </c>
      <c r="H45" s="17">
        <f>ROUND(E45*G45,2)</f>
        <v>0</v>
      </c>
      <c r="J45" s="17">
        <f t="shared" si="8"/>
        <v>0</v>
      </c>
      <c r="K45" s="18">
        <v>2.2124700000000002</v>
      </c>
      <c r="L45" s="18">
        <f t="shared" si="9"/>
        <v>11.06235</v>
      </c>
      <c r="N45" s="15">
        <f t="shared" si="10"/>
        <v>0</v>
      </c>
      <c r="O45" s="16">
        <v>0</v>
      </c>
      <c r="P45" s="16" t="s">
        <v>80</v>
      </c>
      <c r="V45" s="19" t="s">
        <v>65</v>
      </c>
      <c r="X45" s="13" t="s">
        <v>170</v>
      </c>
      <c r="Y45" s="13" t="s">
        <v>168</v>
      </c>
      <c r="Z45" s="16" t="s">
        <v>111</v>
      </c>
      <c r="AJ45" s="4" t="s">
        <v>83</v>
      </c>
      <c r="AK45" s="4" t="s">
        <v>84</v>
      </c>
    </row>
    <row r="46" spans="1:37" ht="25.5">
      <c r="A46" s="11">
        <v>24</v>
      </c>
      <c r="B46" s="12" t="s">
        <v>120</v>
      </c>
      <c r="C46" s="13" t="s">
        <v>171</v>
      </c>
      <c r="D46" s="14" t="s">
        <v>172</v>
      </c>
      <c r="E46" s="15">
        <v>6</v>
      </c>
      <c r="F46" s="16" t="s">
        <v>163</v>
      </c>
      <c r="H46" s="17">
        <f>ROUND(E46*G46,2)</f>
        <v>0</v>
      </c>
      <c r="J46" s="17">
        <f t="shared" si="8"/>
        <v>0</v>
      </c>
      <c r="K46" s="18">
        <v>0.40605999999999998</v>
      </c>
      <c r="L46" s="18">
        <f t="shared" si="9"/>
        <v>2.4363599999999996</v>
      </c>
      <c r="N46" s="15">
        <f t="shared" si="10"/>
        <v>0</v>
      </c>
      <c r="O46" s="16">
        <v>0</v>
      </c>
      <c r="P46" s="16" t="s">
        <v>80</v>
      </c>
      <c r="V46" s="19" t="s">
        <v>65</v>
      </c>
      <c r="X46" s="13" t="s">
        <v>173</v>
      </c>
      <c r="Y46" s="13" t="s">
        <v>171</v>
      </c>
      <c r="Z46" s="16" t="s">
        <v>131</v>
      </c>
      <c r="AJ46" s="4" t="s">
        <v>83</v>
      </c>
      <c r="AK46" s="4" t="s">
        <v>84</v>
      </c>
    </row>
    <row r="47" spans="1:37" ht="25.5">
      <c r="A47" s="11">
        <v>25</v>
      </c>
      <c r="B47" s="12" t="s">
        <v>147</v>
      </c>
      <c r="C47" s="13" t="s">
        <v>174</v>
      </c>
      <c r="D47" s="14" t="s">
        <v>175</v>
      </c>
      <c r="E47" s="15">
        <v>6</v>
      </c>
      <c r="F47" s="16" t="s">
        <v>163</v>
      </c>
      <c r="I47" s="17">
        <f>ROUND(E47*G47,2)</f>
        <v>0</v>
      </c>
      <c r="J47" s="17">
        <f t="shared" si="8"/>
        <v>0</v>
      </c>
      <c r="K47" s="18">
        <v>5.4000000000000003E-3</v>
      </c>
      <c r="L47" s="18">
        <f t="shared" si="9"/>
        <v>3.2399999999999998E-2</v>
      </c>
      <c r="N47" s="15">
        <f t="shared" si="10"/>
        <v>0</v>
      </c>
      <c r="O47" s="16">
        <v>0</v>
      </c>
      <c r="P47" s="16" t="s">
        <v>80</v>
      </c>
      <c r="V47" s="19" t="s">
        <v>64</v>
      </c>
      <c r="X47" s="13" t="s">
        <v>174</v>
      </c>
      <c r="Y47" s="13" t="s">
        <v>174</v>
      </c>
      <c r="Z47" s="16" t="s">
        <v>150</v>
      </c>
      <c r="AA47" s="13" t="s">
        <v>80</v>
      </c>
      <c r="AJ47" s="4" t="s">
        <v>151</v>
      </c>
      <c r="AK47" s="4" t="s">
        <v>84</v>
      </c>
    </row>
    <row r="48" spans="1:37">
      <c r="D48" s="52" t="s">
        <v>176</v>
      </c>
      <c r="E48" s="53">
        <f>J48</f>
        <v>0</v>
      </c>
      <c r="H48" s="53">
        <f>SUM(H41:H47)</f>
        <v>0</v>
      </c>
      <c r="I48" s="53">
        <f>SUM(I41:I47)</f>
        <v>0</v>
      </c>
      <c r="J48" s="53">
        <f>SUM(J41:J47)</f>
        <v>0</v>
      </c>
      <c r="L48" s="54">
        <f>SUM(L41:L47)</f>
        <v>17.150216199999999</v>
      </c>
      <c r="N48" s="55">
        <f>SUM(N41:N47)</f>
        <v>0</v>
      </c>
      <c r="W48" s="20">
        <f>SUM(W41:W47)</f>
        <v>0</v>
      </c>
    </row>
    <row r="50" spans="1:37">
      <c r="B50" s="13" t="s">
        <v>177</v>
      </c>
    </row>
    <row r="51" spans="1:37" ht="25.5">
      <c r="A51" s="11">
        <v>26</v>
      </c>
      <c r="B51" s="12" t="s">
        <v>120</v>
      </c>
      <c r="C51" s="13" t="s">
        <v>178</v>
      </c>
      <c r="D51" s="14" t="s">
        <v>179</v>
      </c>
      <c r="E51" s="15">
        <v>297.39999999999998</v>
      </c>
      <c r="F51" s="16" t="s">
        <v>154</v>
      </c>
      <c r="H51" s="17">
        <f>ROUND(E51*G51,2)</f>
        <v>0</v>
      </c>
      <c r="J51" s="17">
        <f t="shared" ref="J51:J58" si="11">ROUND(E51*G51,2)</f>
        <v>0</v>
      </c>
      <c r="K51" s="18">
        <v>0.15554999999999999</v>
      </c>
      <c r="L51" s="18">
        <f t="shared" ref="L51:L58" si="12">E51*K51</f>
        <v>46.260569999999994</v>
      </c>
      <c r="N51" s="15">
        <f t="shared" ref="N51:N58" si="13">E51*M51</f>
        <v>0</v>
      </c>
      <c r="O51" s="16">
        <v>0</v>
      </c>
      <c r="P51" s="16" t="s">
        <v>80</v>
      </c>
      <c r="V51" s="19" t="s">
        <v>65</v>
      </c>
      <c r="X51" s="13" t="s">
        <v>180</v>
      </c>
      <c r="Y51" s="13" t="s">
        <v>178</v>
      </c>
      <c r="Z51" s="16" t="s">
        <v>131</v>
      </c>
      <c r="AJ51" s="4" t="s">
        <v>83</v>
      </c>
      <c r="AK51" s="4" t="s">
        <v>84</v>
      </c>
    </row>
    <row r="52" spans="1:37">
      <c r="A52" s="11">
        <v>27</v>
      </c>
      <c r="B52" s="12" t="s">
        <v>147</v>
      </c>
      <c r="C52" s="13" t="s">
        <v>181</v>
      </c>
      <c r="D52" s="14" t="s">
        <v>182</v>
      </c>
      <c r="E52" s="15">
        <v>303.34800000000001</v>
      </c>
      <c r="F52" s="16" t="s">
        <v>163</v>
      </c>
      <c r="I52" s="17">
        <f>ROUND(E52*G52,2)</f>
        <v>0</v>
      </c>
      <c r="J52" s="17">
        <f t="shared" si="11"/>
        <v>0</v>
      </c>
      <c r="K52" s="18">
        <v>5.1999999999999998E-2</v>
      </c>
      <c r="L52" s="18">
        <f t="shared" si="12"/>
        <v>15.774096</v>
      </c>
      <c r="N52" s="15">
        <f t="shared" si="13"/>
        <v>0</v>
      </c>
      <c r="O52" s="16">
        <v>0</v>
      </c>
      <c r="P52" s="16" t="s">
        <v>80</v>
      </c>
      <c r="V52" s="19" t="s">
        <v>64</v>
      </c>
      <c r="X52" s="13" t="s">
        <v>181</v>
      </c>
      <c r="Y52" s="13" t="s">
        <v>181</v>
      </c>
      <c r="Z52" s="16" t="s">
        <v>183</v>
      </c>
      <c r="AA52" s="13" t="s">
        <v>80</v>
      </c>
      <c r="AJ52" s="4" t="s">
        <v>151</v>
      </c>
      <c r="AK52" s="4" t="s">
        <v>84</v>
      </c>
    </row>
    <row r="53" spans="1:37" ht="25.5">
      <c r="A53" s="11">
        <v>28</v>
      </c>
      <c r="B53" s="12" t="s">
        <v>120</v>
      </c>
      <c r="C53" s="13" t="s">
        <v>184</v>
      </c>
      <c r="D53" s="14" t="s">
        <v>185</v>
      </c>
      <c r="E53" s="15">
        <v>297.39999999999998</v>
      </c>
      <c r="F53" s="16" t="s">
        <v>154</v>
      </c>
      <c r="H53" s="17">
        <f>ROUND(E53*G53,2)</f>
        <v>0</v>
      </c>
      <c r="J53" s="17">
        <f t="shared" si="11"/>
        <v>0</v>
      </c>
      <c r="K53" s="18">
        <v>0.10562000000000001</v>
      </c>
      <c r="L53" s="18">
        <f t="shared" si="12"/>
        <v>31.411387999999999</v>
      </c>
      <c r="N53" s="15">
        <f t="shared" si="13"/>
        <v>0</v>
      </c>
      <c r="O53" s="16">
        <v>0</v>
      </c>
      <c r="P53" s="16" t="s">
        <v>80</v>
      </c>
      <c r="V53" s="19" t="s">
        <v>65</v>
      </c>
      <c r="X53" s="13" t="s">
        <v>186</v>
      </c>
      <c r="Y53" s="13" t="s">
        <v>184</v>
      </c>
      <c r="Z53" s="16" t="s">
        <v>131</v>
      </c>
      <c r="AJ53" s="4" t="s">
        <v>83</v>
      </c>
      <c r="AK53" s="4" t="s">
        <v>84</v>
      </c>
    </row>
    <row r="54" spans="1:37">
      <c r="A54" s="11">
        <v>29</v>
      </c>
      <c r="B54" s="12" t="s">
        <v>147</v>
      </c>
      <c r="C54" s="13" t="s">
        <v>187</v>
      </c>
      <c r="D54" s="14" t="s">
        <v>188</v>
      </c>
      <c r="E54" s="15">
        <v>303.34800000000001</v>
      </c>
      <c r="F54" s="16" t="s">
        <v>163</v>
      </c>
      <c r="I54" s="17">
        <f>ROUND(E54*G54,2)</f>
        <v>0</v>
      </c>
      <c r="J54" s="17">
        <f t="shared" si="11"/>
        <v>0</v>
      </c>
      <c r="K54" s="18">
        <v>2.1999999999999999E-2</v>
      </c>
      <c r="L54" s="18">
        <f t="shared" si="12"/>
        <v>6.6736560000000003</v>
      </c>
      <c r="N54" s="15">
        <f t="shared" si="13"/>
        <v>0</v>
      </c>
      <c r="O54" s="16">
        <v>0</v>
      </c>
      <c r="P54" s="16" t="s">
        <v>80</v>
      </c>
      <c r="V54" s="19" t="s">
        <v>64</v>
      </c>
      <c r="X54" s="13" t="s">
        <v>187</v>
      </c>
      <c r="Y54" s="13" t="s">
        <v>187</v>
      </c>
      <c r="Z54" s="16" t="s">
        <v>183</v>
      </c>
      <c r="AA54" s="13" t="s">
        <v>80</v>
      </c>
      <c r="AJ54" s="4" t="s">
        <v>151</v>
      </c>
      <c r="AK54" s="4" t="s">
        <v>84</v>
      </c>
    </row>
    <row r="55" spans="1:37" ht="25.5">
      <c r="A55" s="11">
        <v>30</v>
      </c>
      <c r="B55" s="12" t="s">
        <v>88</v>
      </c>
      <c r="C55" s="13" t="s">
        <v>189</v>
      </c>
      <c r="D55" s="14" t="s">
        <v>190</v>
      </c>
      <c r="E55" s="15">
        <v>15.9</v>
      </c>
      <c r="F55" s="16" t="s">
        <v>154</v>
      </c>
      <c r="H55" s="17">
        <f>ROUND(E55*G55,2)</f>
        <v>0</v>
      </c>
      <c r="J55" s="17">
        <f t="shared" si="11"/>
        <v>0</v>
      </c>
      <c r="K55" s="18">
        <v>3.0000000000000001E-5</v>
      </c>
      <c r="L55" s="18">
        <f t="shared" si="12"/>
        <v>4.7700000000000005E-4</v>
      </c>
      <c r="N55" s="15">
        <f t="shared" si="13"/>
        <v>0</v>
      </c>
      <c r="O55" s="16">
        <v>0</v>
      </c>
      <c r="P55" s="16" t="s">
        <v>80</v>
      </c>
      <c r="V55" s="19" t="s">
        <v>65</v>
      </c>
      <c r="X55" s="13" t="s">
        <v>191</v>
      </c>
      <c r="Y55" s="13" t="s">
        <v>189</v>
      </c>
      <c r="Z55" s="16" t="s">
        <v>131</v>
      </c>
      <c r="AJ55" s="4" t="s">
        <v>83</v>
      </c>
      <c r="AK55" s="4" t="s">
        <v>84</v>
      </c>
    </row>
    <row r="56" spans="1:37" ht="25.5">
      <c r="A56" s="11">
        <v>31</v>
      </c>
      <c r="B56" s="12" t="s">
        <v>120</v>
      </c>
      <c r="C56" s="13" t="s">
        <v>192</v>
      </c>
      <c r="D56" s="14" t="s">
        <v>193</v>
      </c>
      <c r="E56" s="15">
        <v>313.3</v>
      </c>
      <c r="F56" s="16" t="s">
        <v>115</v>
      </c>
      <c r="H56" s="17">
        <f>ROUND(E56*G56,2)</f>
        <v>0</v>
      </c>
      <c r="J56" s="17">
        <f t="shared" si="11"/>
        <v>0</v>
      </c>
      <c r="L56" s="18">
        <f t="shared" si="12"/>
        <v>0</v>
      </c>
      <c r="N56" s="15">
        <f t="shared" si="13"/>
        <v>0</v>
      </c>
      <c r="O56" s="16">
        <v>0</v>
      </c>
      <c r="P56" s="16" t="s">
        <v>80</v>
      </c>
      <c r="V56" s="19" t="s">
        <v>65</v>
      </c>
      <c r="X56" s="13" t="s">
        <v>194</v>
      </c>
      <c r="Y56" s="13" t="s">
        <v>192</v>
      </c>
      <c r="Z56" s="16" t="s">
        <v>131</v>
      </c>
      <c r="AJ56" s="4" t="s">
        <v>83</v>
      </c>
      <c r="AK56" s="4" t="s">
        <v>84</v>
      </c>
    </row>
    <row r="57" spans="1:37">
      <c r="A57" s="11">
        <v>32</v>
      </c>
      <c r="B57" s="12" t="s">
        <v>88</v>
      </c>
      <c r="C57" s="13" t="s">
        <v>195</v>
      </c>
      <c r="D57" s="14" t="s">
        <v>196</v>
      </c>
      <c r="E57" s="15">
        <v>290.50200000000001</v>
      </c>
      <c r="F57" s="16" t="s">
        <v>79</v>
      </c>
      <c r="H57" s="17">
        <f>ROUND(E57*G57,2)</f>
        <v>0</v>
      </c>
      <c r="J57" s="17">
        <f t="shared" si="11"/>
        <v>0</v>
      </c>
      <c r="L57" s="18">
        <f t="shared" si="12"/>
        <v>0</v>
      </c>
      <c r="N57" s="15">
        <f t="shared" si="13"/>
        <v>0</v>
      </c>
      <c r="O57" s="16">
        <v>0</v>
      </c>
      <c r="P57" s="16" t="s">
        <v>80</v>
      </c>
      <c r="V57" s="19" t="s">
        <v>65</v>
      </c>
      <c r="X57" s="13" t="s">
        <v>197</v>
      </c>
      <c r="Y57" s="13" t="s">
        <v>195</v>
      </c>
      <c r="Z57" s="16" t="s">
        <v>198</v>
      </c>
      <c r="AJ57" s="4" t="s">
        <v>83</v>
      </c>
      <c r="AK57" s="4" t="s">
        <v>84</v>
      </c>
    </row>
    <row r="58" spans="1:37" ht="25.5">
      <c r="A58" s="11">
        <v>33</v>
      </c>
      <c r="B58" s="12" t="s">
        <v>120</v>
      </c>
      <c r="C58" s="13" t="s">
        <v>199</v>
      </c>
      <c r="D58" s="14" t="s">
        <v>200</v>
      </c>
      <c r="E58" s="15">
        <v>907.57600000000002</v>
      </c>
      <c r="F58" s="16" t="s">
        <v>201</v>
      </c>
      <c r="H58" s="17">
        <f>ROUND(E58*G58,2)</f>
        <v>0</v>
      </c>
      <c r="J58" s="17">
        <f t="shared" si="11"/>
        <v>0</v>
      </c>
      <c r="L58" s="18">
        <f t="shared" si="12"/>
        <v>0</v>
      </c>
      <c r="N58" s="15">
        <f t="shared" si="13"/>
        <v>0</v>
      </c>
      <c r="O58" s="16">
        <v>0</v>
      </c>
      <c r="P58" s="16" t="s">
        <v>80</v>
      </c>
      <c r="V58" s="19" t="s">
        <v>65</v>
      </c>
      <c r="X58" s="13" t="s">
        <v>202</v>
      </c>
      <c r="Y58" s="13" t="s">
        <v>199</v>
      </c>
      <c r="Z58" s="16" t="s">
        <v>124</v>
      </c>
      <c r="AJ58" s="4" t="s">
        <v>83</v>
      </c>
      <c r="AK58" s="4" t="s">
        <v>84</v>
      </c>
    </row>
    <row r="59" spans="1:37">
      <c r="D59" s="52" t="s">
        <v>203</v>
      </c>
      <c r="E59" s="53">
        <f>J59</f>
        <v>0</v>
      </c>
      <c r="H59" s="53">
        <f>SUM(H50:H58)</f>
        <v>0</v>
      </c>
      <c r="I59" s="53">
        <f>SUM(I50:I58)</f>
        <v>0</v>
      </c>
      <c r="J59" s="53">
        <f>SUM(J50:J58)</f>
        <v>0</v>
      </c>
      <c r="L59" s="54">
        <f>SUM(L50:L58)</f>
        <v>100.12018699999999</v>
      </c>
      <c r="N59" s="55">
        <f>SUM(N50:N58)</f>
        <v>0</v>
      </c>
      <c r="W59" s="20">
        <f>SUM(W50:W58)</f>
        <v>0</v>
      </c>
    </row>
    <row r="61" spans="1:37">
      <c r="D61" s="52" t="s">
        <v>204</v>
      </c>
      <c r="E61" s="53">
        <f>J61</f>
        <v>0</v>
      </c>
      <c r="H61" s="53">
        <f>+H21+H26+H39+H48+H59</f>
        <v>0</v>
      </c>
      <c r="I61" s="53">
        <f>+I21+I26+I39+I48+I59</f>
        <v>0</v>
      </c>
      <c r="J61" s="53">
        <f>+J21+J26+J39+J48+J59</f>
        <v>0</v>
      </c>
      <c r="L61" s="54">
        <f>+L21+L26+L39+L48+L59</f>
        <v>907.57598125000015</v>
      </c>
      <c r="N61" s="55">
        <f>+N21+N26+N39+N48+N59</f>
        <v>0</v>
      </c>
      <c r="W61" s="20">
        <f>+W21+W26+W39+W48+W59</f>
        <v>0</v>
      </c>
    </row>
    <row r="63" spans="1:37">
      <c r="D63" s="57" t="s">
        <v>205</v>
      </c>
      <c r="E63" s="53">
        <f>J63</f>
        <v>0</v>
      </c>
      <c r="H63" s="53">
        <f>+H61</f>
        <v>0</v>
      </c>
      <c r="I63" s="53">
        <f>+I61</f>
        <v>0</v>
      </c>
      <c r="J63" s="53">
        <f>+J61</f>
        <v>0</v>
      </c>
      <c r="L63" s="54">
        <f>+L61</f>
        <v>907.57598125000015</v>
      </c>
      <c r="N63" s="55">
        <f>+N61</f>
        <v>0</v>
      </c>
      <c r="W63" s="20">
        <f>+W61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2021-08-02T13:00:30Z</dcterms:modified>
</cp:coreProperties>
</file>