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ku94188\Desktop\"/>
    </mc:Choice>
  </mc:AlternateContent>
  <bookViews>
    <workbookView xWindow="0" yWindow="0" windowWidth="17970" windowHeight="5820" tabRatio="500"/>
  </bookViews>
  <sheets>
    <sheet name="Zadanie" sheetId="3" r:id="rId1"/>
  </sheets>
  <definedNames>
    <definedName name="fakt1R">#REF!</definedName>
    <definedName name="_xlnm.Print_Titles" localSheetId="0">Zadanie!$8:$10</definedName>
    <definedName name="_xlnm.Print_Area" localSheetId="0">Zadanie!$A:$O</definedName>
  </definedNames>
  <calcPr calcId="181029"/>
  <extLs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W95" i="3" l="1"/>
  <c r="E95" i="3"/>
  <c r="N95" i="3"/>
  <c r="L95" i="3"/>
  <c r="J95" i="3"/>
  <c r="I95" i="3"/>
  <c r="H95" i="3"/>
  <c r="W93" i="3"/>
  <c r="E93" i="3"/>
  <c r="N93" i="3"/>
  <c r="L93" i="3"/>
  <c r="J93" i="3"/>
  <c r="I93" i="3"/>
  <c r="H93" i="3"/>
  <c r="W91" i="3"/>
  <c r="E91" i="3"/>
  <c r="N91" i="3"/>
  <c r="L91" i="3"/>
  <c r="J91" i="3"/>
  <c r="I91" i="3"/>
  <c r="H91" i="3"/>
  <c r="N90" i="3"/>
  <c r="L90" i="3"/>
  <c r="J90" i="3"/>
  <c r="H90" i="3"/>
  <c r="W87" i="3"/>
  <c r="E87" i="3"/>
  <c r="N87" i="3"/>
  <c r="L87" i="3"/>
  <c r="J87" i="3"/>
  <c r="I87" i="3"/>
  <c r="H87" i="3"/>
  <c r="N86" i="3"/>
  <c r="L86" i="3"/>
  <c r="J86" i="3"/>
  <c r="I86" i="3"/>
  <c r="N85" i="3"/>
  <c r="L85" i="3"/>
  <c r="J85" i="3"/>
  <c r="I85" i="3"/>
  <c r="N84" i="3"/>
  <c r="L84" i="3"/>
  <c r="J84" i="3"/>
  <c r="H84" i="3"/>
  <c r="W80" i="3"/>
  <c r="E80" i="3"/>
  <c r="N80" i="3"/>
  <c r="L80" i="3"/>
  <c r="J80" i="3"/>
  <c r="I80" i="3"/>
  <c r="H80" i="3"/>
  <c r="W78" i="3"/>
  <c r="E78" i="3"/>
  <c r="N78" i="3"/>
  <c r="L78" i="3"/>
  <c r="J78" i="3"/>
  <c r="I78" i="3"/>
  <c r="H78" i="3"/>
  <c r="N77" i="3"/>
  <c r="L77" i="3"/>
  <c r="J77" i="3"/>
  <c r="H77" i="3"/>
  <c r="N76" i="3"/>
  <c r="L76" i="3"/>
  <c r="J76" i="3"/>
  <c r="H76" i="3"/>
  <c r="N75" i="3"/>
  <c r="L75" i="3"/>
  <c r="J75" i="3"/>
  <c r="H75" i="3"/>
  <c r="N74" i="3"/>
  <c r="L74" i="3"/>
  <c r="J74" i="3"/>
  <c r="I74" i="3"/>
  <c r="N73" i="3"/>
  <c r="L73" i="3"/>
  <c r="J73" i="3"/>
  <c r="I73" i="3"/>
  <c r="N72" i="3"/>
  <c r="L72" i="3"/>
  <c r="J72" i="3"/>
  <c r="I72" i="3"/>
  <c r="N71" i="3"/>
  <c r="L71" i="3"/>
  <c r="J71" i="3"/>
  <c r="I71" i="3"/>
  <c r="N70" i="3"/>
  <c r="L70" i="3"/>
  <c r="J70" i="3"/>
  <c r="H70" i="3"/>
  <c r="N69" i="3"/>
  <c r="L69" i="3"/>
  <c r="J69" i="3"/>
  <c r="I69" i="3"/>
  <c r="N68" i="3"/>
  <c r="L68" i="3"/>
  <c r="J68" i="3"/>
  <c r="H68" i="3"/>
  <c r="N67" i="3"/>
  <c r="L67" i="3"/>
  <c r="J67" i="3"/>
  <c r="H67" i="3"/>
  <c r="N66" i="3"/>
  <c r="L66" i="3"/>
  <c r="J66" i="3"/>
  <c r="H66" i="3"/>
  <c r="N65" i="3"/>
  <c r="L65" i="3"/>
  <c r="J65" i="3"/>
  <c r="H65" i="3"/>
  <c r="N64" i="3"/>
  <c r="L64" i="3"/>
  <c r="J64" i="3"/>
  <c r="H64" i="3"/>
  <c r="N63" i="3"/>
  <c r="L63" i="3"/>
  <c r="J63" i="3"/>
  <c r="H63" i="3"/>
  <c r="N62" i="3"/>
  <c r="L62" i="3"/>
  <c r="J62" i="3"/>
  <c r="H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H53" i="3"/>
  <c r="N52" i="3"/>
  <c r="L52" i="3"/>
  <c r="J52" i="3"/>
  <c r="H52" i="3"/>
  <c r="N51" i="3"/>
  <c r="L51" i="3"/>
  <c r="J51" i="3"/>
  <c r="H51" i="3"/>
  <c r="N50" i="3"/>
  <c r="L50" i="3"/>
  <c r="J50" i="3"/>
  <c r="H50" i="3"/>
  <c r="N49" i="3"/>
  <c r="L49" i="3"/>
  <c r="J49" i="3"/>
  <c r="H49" i="3"/>
  <c r="W46" i="3"/>
  <c r="E46" i="3"/>
  <c r="N46" i="3"/>
  <c r="L46" i="3"/>
  <c r="J46" i="3"/>
  <c r="I46" i="3"/>
  <c r="H46" i="3"/>
  <c r="N45" i="3"/>
  <c r="L45" i="3"/>
  <c r="J45" i="3"/>
  <c r="I45" i="3"/>
  <c r="N44" i="3"/>
  <c r="L44" i="3"/>
  <c r="J44" i="3"/>
  <c r="H44" i="3"/>
  <c r="N43" i="3"/>
  <c r="L43" i="3"/>
  <c r="J43" i="3"/>
  <c r="H43" i="3"/>
  <c r="W40" i="3"/>
  <c r="E40" i="3"/>
  <c r="N40" i="3"/>
  <c r="L40" i="3"/>
  <c r="J40" i="3"/>
  <c r="I40" i="3"/>
  <c r="H40" i="3"/>
  <c r="N39" i="3"/>
  <c r="L39" i="3"/>
  <c r="J39" i="3"/>
  <c r="I39" i="3"/>
  <c r="N38" i="3"/>
  <c r="L38" i="3"/>
  <c r="J38" i="3"/>
  <c r="H38" i="3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J34" i="3"/>
  <c r="H34" i="3"/>
  <c r="N33" i="3"/>
  <c r="L33" i="3"/>
  <c r="J33" i="3"/>
  <c r="H33" i="3"/>
  <c r="N32" i="3"/>
  <c r="L32" i="3"/>
  <c r="J32" i="3"/>
  <c r="H32" i="3"/>
  <c r="N31" i="3"/>
  <c r="L31" i="3"/>
  <c r="J31" i="3"/>
  <c r="H31" i="3"/>
  <c r="W28" i="3"/>
  <c r="E28" i="3"/>
  <c r="N28" i="3"/>
  <c r="L28" i="3"/>
  <c r="J28" i="3"/>
  <c r="I28" i="3"/>
  <c r="H28" i="3"/>
  <c r="N27" i="3"/>
  <c r="L27" i="3"/>
  <c r="J27" i="3"/>
  <c r="H27" i="3"/>
  <c r="W24" i="3"/>
  <c r="E24" i="3"/>
  <c r="N24" i="3"/>
  <c r="L24" i="3"/>
  <c r="J24" i="3"/>
  <c r="I24" i="3"/>
  <c r="H24" i="3"/>
  <c r="N23" i="3"/>
  <c r="L23" i="3"/>
  <c r="J23" i="3"/>
  <c r="H23" i="3"/>
  <c r="W20" i="3"/>
  <c r="E20" i="3"/>
  <c r="N20" i="3"/>
  <c r="L20" i="3"/>
  <c r="J20" i="3"/>
  <c r="I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L14" i="3"/>
  <c r="J14" i="3"/>
  <c r="H14" i="3"/>
</calcChain>
</file>

<file path=xl/sharedStrings.xml><?xml version="1.0" encoding="utf-8"?>
<sst xmlns="http://schemas.openxmlformats.org/spreadsheetml/2006/main" count="703" uniqueCount="280">
  <si>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</si>
  <si>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</si>
  <si>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</si>
  <si>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</si>
  <si>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</si>
  <si>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</si>
  <si>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</si>
  <si>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</si>
  <si>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</si>
  <si>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</si>
  <si>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</si>
  <si>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</si>
  <si>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</si>
  <si>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</si>
  <si>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</si>
  <si>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</si>
  <si>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</si>
  <si>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</si>
  <si>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</si>
  <si>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</si>
  <si>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</si>
  <si>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</si>
  <si>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</si>
  <si>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</si>
  <si>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</si>
  <si>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</si>
  <si>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</si>
  <si>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</si>
  <si>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</si>
  <si>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</si>
  <si>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</si>
  <si>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</si>
  <si>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</si>
  <si>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</si>
  <si>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</si>
  <si>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</si>
  <si>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</si>
  <si>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</si>
  <si>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</si>
  <si>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</si>
  <si>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</si>
  <si>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</si>
  <si>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</si>
  <si>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</si>
  <si>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</si>
  <si>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</si>
  <si>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</si>
  <si>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</si>
  <si>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</si>
  <si>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</si>
  <si>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</si>
  <si>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</si>
  <si>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</si>
  <si>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</si>
  <si>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</si>
  <si>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</si>
  <si>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</si>
  <si>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</si>
  <si>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</si>
  <si>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</si>
  <si>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</si>
  <si>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</si>
  <si>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</si>
  <si>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</si>
  <si>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</si>
  <si>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</si>
  <si>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Odberateľ: Obec Vitanová </t>
  </si>
  <si>
    <t xml:space="preserve">Spracoval:                                         </t>
  </si>
  <si>
    <t xml:space="preserve">Projektant: Projekt Maretta s.r.o. </t>
  </si>
  <si>
    <t xml:space="preserve">JKSO : </t>
  </si>
  <si>
    <t>Stavba : Rekonštrukcia chodníkov v obci Vitanová - 1. a 2. etapa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</si>
  <si>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</si>
  <si>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</si>
  <si>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</si>
  <si>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</si>
  <si>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</si>
  <si>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</si>
  <si>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</si>
  <si>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113107111</t>
  </si>
  <si>
    <t>Odstránenie podkladov alebo krytov z kameniva ťaž. hr. do 100 mm, do 200 m2</t>
  </si>
  <si>
    <t>m2</t>
  </si>
  <si>
    <t xml:space="preserve">                    </t>
  </si>
  <si>
    <t>11310-7111</t>
  </si>
  <si>
    <t>45.11.11</t>
  </si>
  <si>
    <t>EK</t>
  </si>
  <si>
    <t>S</t>
  </si>
  <si>
    <t>113107141</t>
  </si>
  <si>
    <t>Odstránenie podkladov alebo krytov živičných hr. do 50 mm, do 200 m2</t>
  </si>
  <si>
    <t>11310-7141</t>
  </si>
  <si>
    <t>113107142</t>
  </si>
  <si>
    <t>Odstránenie podkladov alebo krytov živičných hr. 50-100 mm, do 200 m2</t>
  </si>
  <si>
    <t>11310-7142</t>
  </si>
  <si>
    <t>113107212</t>
  </si>
  <si>
    <t>Odstránenie podkladov alebo krytov z kameniva ťaž. hr. 100-200 mm, nad 200 m2</t>
  </si>
  <si>
    <t>11310-7212</t>
  </si>
  <si>
    <t>113107242</t>
  </si>
  <si>
    <t>Odstránenie podkladov alebo krytov živičných hr. 50-100 mm, nad 200 m2</t>
  </si>
  <si>
    <t>11310-7242</t>
  </si>
  <si>
    <t>113201211</t>
  </si>
  <si>
    <t>Vytrhanie obrubníkov cestných betónových</t>
  </si>
  <si>
    <t>m</t>
  </si>
  <si>
    <t>11320-1211</t>
  </si>
  <si>
    <t xml:space="preserve">1 - ZEMNE PRÁCE  spolu: </t>
  </si>
  <si>
    <t>2 - ZÁKLADY</t>
  </si>
  <si>
    <t>002</t>
  </si>
  <si>
    <t>289970712</t>
  </si>
  <si>
    <t>Spevnenie podklad. vrstiev monolit. 2-osou PP geomrežou, pevnosť 20 kN/m v rovine alebo vo svahu do 1 : 5</t>
  </si>
  <si>
    <t>28997-0712</t>
  </si>
  <si>
    <t xml:space="preserve">  .  .  </t>
  </si>
  <si>
    <t xml:space="preserve">2 - ZÁKLADY  spolu: </t>
  </si>
  <si>
    <t>4 - VODOROVNÉ KONŠTRUKCIE</t>
  </si>
  <si>
    <t>451577877</t>
  </si>
  <si>
    <t>Podklad pod dlažbu zo štrkopiesku hr. 30-100 mm</t>
  </si>
  <si>
    <t>45157-7877</t>
  </si>
  <si>
    <t>45.23.11</t>
  </si>
  <si>
    <t xml:space="preserve">4 - VODOROVNÉ KONŠTRUKCIE  spolu: </t>
  </si>
  <si>
    <t>5 - KOMUNIKÁCIE</t>
  </si>
  <si>
    <t>561251011</t>
  </si>
  <si>
    <t>Podklad zo zeminy stab. cem. S1 ROAD MIX hr. 150 mm</t>
  </si>
  <si>
    <t>56125-1011</t>
  </si>
  <si>
    <t>564772111</t>
  </si>
  <si>
    <t>Podklad z kameniva hrub. drv. 0-63 mm s výpl. kamenivom hr. 250 mm</t>
  </si>
  <si>
    <t>56477-2111</t>
  </si>
  <si>
    <t>272</t>
  </si>
  <si>
    <t>573111111</t>
  </si>
  <si>
    <t>Postrek živ. infiltračný s posypom kam. z asfaltu 0,6 kg/m2</t>
  </si>
  <si>
    <t>57311-1111</t>
  </si>
  <si>
    <t>45.23.12</t>
  </si>
  <si>
    <t>573211111</t>
  </si>
  <si>
    <t>Postrek živičný spojovací z cestného asfaltu 0,5-0,7 kg/m2</t>
  </si>
  <si>
    <t>57321-1111</t>
  </si>
  <si>
    <t>577144221</t>
  </si>
  <si>
    <t>Asfaltový betón AC 11 (ABS II) hr. 50 mm, š. nad 3 m</t>
  </si>
  <si>
    <t>57714-4221</t>
  </si>
  <si>
    <t>577145112</t>
  </si>
  <si>
    <t>Asfaltový betón AC 16 (ABH I) vrstva ložná hr. 50 mm, š. do 3 m</t>
  </si>
  <si>
    <t>57714-5112</t>
  </si>
  <si>
    <t>596211123</t>
  </si>
  <si>
    <t>Kladenie zámkovej dlažby pre chodcov hr. 60 mm sk. B nad 300 m2</t>
  </si>
  <si>
    <t>59621-1123</t>
  </si>
  <si>
    <t>596211124</t>
  </si>
  <si>
    <t>Príplatok za kladenie z dvoch farieb hr. 60 mm sk. B</t>
  </si>
  <si>
    <t>59621-1124</t>
  </si>
  <si>
    <t>MAT</t>
  </si>
  <si>
    <t>592452000</t>
  </si>
  <si>
    <t>Dlažba zámková 20x10x6 UNI</t>
  </si>
  <si>
    <t>26.61.11</t>
  </si>
  <si>
    <t>EZ</t>
  </si>
  <si>
    <t xml:space="preserve">5 - KOMUNIKÁCIE  spolu: </t>
  </si>
  <si>
    <t>8 - RÚROVÉ VEDENIA</t>
  </si>
  <si>
    <t>271</t>
  </si>
  <si>
    <t>895941311</t>
  </si>
  <si>
    <t>Oprava vpusti uličnej</t>
  </si>
  <si>
    <t>kus</t>
  </si>
  <si>
    <t>89594-1311</t>
  </si>
  <si>
    <t>45.21.41</t>
  </si>
  <si>
    <t>895952420</t>
  </si>
  <si>
    <t>Zhotovenie vpusti uličnej z PP DN 400, vyústenie DN 200</t>
  </si>
  <si>
    <t>89595-2420</t>
  </si>
  <si>
    <t>2865A9191</t>
  </si>
  <si>
    <t>Vpusť uličná DN425/200 s filtrom</t>
  </si>
  <si>
    <t>25.21.22</t>
  </si>
  <si>
    <t xml:space="preserve">3077253             </t>
  </si>
  <si>
    <t xml:space="preserve">8 - RÚROVÉ VEDENIA  spolu: </t>
  </si>
  <si>
    <t>9 - OSTATNÉ KONŠTRUKCIE A PRÁCE</t>
  </si>
  <si>
    <t>913111111</t>
  </si>
  <si>
    <t>Montáž a demontáž plastového podstavca dočasnej dopravnej značky</t>
  </si>
  <si>
    <t>91311-1111</t>
  </si>
  <si>
    <t>913111112</t>
  </si>
  <si>
    <t>Montáž a demontáž stĺpika dĺžky do 2 m dočasnej dopravnej značky</t>
  </si>
  <si>
    <t>91311-1112</t>
  </si>
  <si>
    <t>913111115</t>
  </si>
  <si>
    <t>Montáž a demontáž dočasnej dopravnej značky samostatnej základnej</t>
  </si>
  <si>
    <t>91311-1115</t>
  </si>
  <si>
    <t>913111211</t>
  </si>
  <si>
    <t>Príplatok k dočasnému podstavcu plastovému za prvý a ZKD deň použitia</t>
  </si>
  <si>
    <t>91311-1211</t>
  </si>
  <si>
    <t>913111212</t>
  </si>
  <si>
    <t>Príplatok k dočasnému stĺpiku dĺžky do 2 m za prvý a ZKD deň použitia</t>
  </si>
  <si>
    <t>91311-1212</t>
  </si>
  <si>
    <t>913111215</t>
  </si>
  <si>
    <t>Príplatok k dočasnej dopr. značke samost. základnej za prvý a ZKD deň použitia</t>
  </si>
  <si>
    <t>91311-1215</t>
  </si>
  <si>
    <t>913112111</t>
  </si>
  <si>
    <t>Montáž a demontáž dočasnej dopravnej značky kompletnej základnej</t>
  </si>
  <si>
    <t>91311-2111</t>
  </si>
  <si>
    <t>913112121</t>
  </si>
  <si>
    <t>Príplatok k dočasnej dopr. značke kompl. základnej za prvý a ZKD deň použitia</t>
  </si>
  <si>
    <t>91311-2121</t>
  </si>
  <si>
    <t>913321111</t>
  </si>
  <si>
    <t>Montáž a demontáž dočasnej dopravnej smerovej dosky základnej Z 4</t>
  </si>
  <si>
    <t>91332-1111</t>
  </si>
  <si>
    <t>913321211</t>
  </si>
  <si>
    <t>Príplatok k dočasnej smerovej doske základnej Z 4 za prvý a ZKD deň použitia</t>
  </si>
  <si>
    <t>91332-1211</t>
  </si>
  <si>
    <t>913331111</t>
  </si>
  <si>
    <t>Montáž a demontáž dočasnej smerovej svetelnej súpravy s 5 svetlami</t>
  </si>
  <si>
    <t>91333-1111</t>
  </si>
  <si>
    <t>913331115</t>
  </si>
  <si>
    <t>Montáž a demontáž dočasného dopravného signálneho svetla EKO vrátane akumulátora</t>
  </si>
  <si>
    <t>91333-1115</t>
  </si>
  <si>
    <t>913331211</t>
  </si>
  <si>
    <t>Prípl. k dočasnej smer. svetelnej súprave s 5 svetlami za prvý a ZKD deň použitia</t>
  </si>
  <si>
    <t>91333-1211</t>
  </si>
  <si>
    <t>913331215</t>
  </si>
  <si>
    <t>Prípl. k dočasnému sig. svetlu EKO vrátane akumulátora za prvý a ZKD deň použitia</t>
  </si>
  <si>
    <t>91333-1215</t>
  </si>
  <si>
    <t>914001111</t>
  </si>
  <si>
    <t>Osadenie zvislých cestných dopravných značiek na stĺpiky, konzoly alebo objekty</t>
  </si>
  <si>
    <t>91400-1111</t>
  </si>
  <si>
    <t>914511111</t>
  </si>
  <si>
    <t>Montáž stĺpika dopravných značiek dĺžky do 3,5 m s betónovým základom</t>
  </si>
  <si>
    <t>91451-1111</t>
  </si>
  <si>
    <t>000</t>
  </si>
  <si>
    <t>914999999-R9</t>
  </si>
  <si>
    <t>Ostatné konštrukcie - dopravné značky prenájom 30 dní</t>
  </si>
  <si>
    <t>kpl</t>
  </si>
  <si>
    <t>91499-9999</t>
  </si>
  <si>
    <t>915701111</t>
  </si>
  <si>
    <t>Zhotovenie vodor. značenia krytu náterovými hmotami, čiary, zebry, šípky, nápisy</t>
  </si>
  <si>
    <t>91570-1111</t>
  </si>
  <si>
    <t>45.23.15</t>
  </si>
  <si>
    <t>915791112</t>
  </si>
  <si>
    <t>Predznač. pre vodor. znač. z náter. hmôt, stopčiary, zebry, tiene, šípky, nápisy, prechody</t>
  </si>
  <si>
    <t>91579-1112</t>
  </si>
  <si>
    <t>916561111</t>
  </si>
  <si>
    <t>Osadenie záhon. obrubníka betón. do lôžka z betónu tr. C 12/15 s bočnou oporou</t>
  </si>
  <si>
    <t>91656-1111</t>
  </si>
  <si>
    <t>592173208</t>
  </si>
  <si>
    <t>Obrubník záhonový 100x5x20</t>
  </si>
  <si>
    <t>917762111</t>
  </si>
  <si>
    <t>Osad. chodník. obrubníka betón. ležatého s oporou do lôžka z betónu tr. C 12/15</t>
  </si>
  <si>
    <t>91776-2111</t>
  </si>
  <si>
    <t>592174500</t>
  </si>
  <si>
    <t>Obrubník chodníkový ABO 1-15 100x15x30</t>
  </si>
  <si>
    <t>592174710</t>
  </si>
  <si>
    <t>Obrubník chodníkový ABO 20-25 100x20x25</t>
  </si>
  <si>
    <t>592174840</t>
  </si>
  <si>
    <t>Obrubník prechodový P OB5 60x20x18</t>
  </si>
  <si>
    <t>592174850</t>
  </si>
  <si>
    <t>Obrubník prechodový L OB6 60x20x18</t>
  </si>
  <si>
    <t>918101111</t>
  </si>
  <si>
    <t>Lôžko pod obrubníky, krajníky, obruby z betónu tr. C 12/15</t>
  </si>
  <si>
    <t>m3</t>
  </si>
  <si>
    <t>91810-1111</t>
  </si>
  <si>
    <t>919735112</t>
  </si>
  <si>
    <t>Rezanie stávajúceho živičného krytu alebo podkladu hr. 50-100 mm</t>
  </si>
  <si>
    <t>91973-5112</t>
  </si>
  <si>
    <t>998222011</t>
  </si>
  <si>
    <t>Presun hmôt pre pozemné komunikácie, kryt z kameniva</t>
  </si>
  <si>
    <t>t</t>
  </si>
  <si>
    <t>99822-2011</t>
  </si>
  <si>
    <t xml:space="preserve">9 - OSTATNÉ KONŠTRUKCIE A PRÁCE  spolu: </t>
  </si>
  <si>
    <t xml:space="preserve">PRÁCE A DODÁVKY HSV  spolu: </t>
  </si>
  <si>
    <t>PRÁCE A DODÁVKY M</t>
  </si>
  <si>
    <t>M21 - 155 Elektromontáže</t>
  </si>
  <si>
    <t>921</t>
  </si>
  <si>
    <t>210030043-R</t>
  </si>
  <si>
    <t>Montáž  stĺpov verejného osvetlenia s kabelážou a zabetónovaním</t>
  </si>
  <si>
    <t>M</t>
  </si>
  <si>
    <t>74211-0043</t>
  </si>
  <si>
    <t>45.31.1*</t>
  </si>
  <si>
    <t>MK</t>
  </si>
  <si>
    <t>316740400</t>
  </si>
  <si>
    <t>Stožiar osvetlovací cestný K 12-800</t>
  </si>
  <si>
    <t>28.11.22</t>
  </si>
  <si>
    <t>MZ</t>
  </si>
  <si>
    <t>348</t>
  </si>
  <si>
    <t>Svietidlá LED pre verejné osvetlenie kpl</t>
  </si>
  <si>
    <t xml:space="preserve">M21 - 155 Elektromontáže  spolu: </t>
  </si>
  <si>
    <t>999 - MCE ostatné</t>
  </si>
  <si>
    <t>943</t>
  </si>
  <si>
    <t>990430301</t>
  </si>
  <si>
    <t>Presun hmôt pre M 43 do 500 m</t>
  </si>
  <si>
    <t>99876-8301</t>
  </si>
  <si>
    <t>45.25.42</t>
  </si>
  <si>
    <t xml:space="preserve">999 - MCE ostatné  spolu: </t>
  </si>
  <si>
    <t xml:space="preserve">PRÁCE A DODÁVKY M  spolu: </t>
  </si>
  <si>
    <t>Za rozpočet celkom</t>
  </si>
  <si>
    <t>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</si>
</sst>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9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59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1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</cellXfs>
  <cellStyles count="79">
    <cellStyle name="1 000 Sk" xfId="59"/>
    <cellStyle name="1 000,-  Sk" xfId="22"/>
    <cellStyle name="1 000,- Kč" xfId="47"/>
    <cellStyle name="1 000,- Sk" xfId="57"/>
    <cellStyle name="1000 Sk_fakturuj99" xfId="31"/>
    <cellStyle name="20 % – Zvýraznění1" xfId="52"/>
    <cellStyle name="20 % – Zvýraznění2" xfId="56"/>
    <cellStyle name="20 % – Zvýraznění3" xfId="29"/>
    <cellStyle name="20 % – Zvýraznění4" xfId="60"/>
    <cellStyle name="20 % – Zvýraznění5" xfId="61"/>
    <cellStyle name="20 % – Zvýraznění6" xfId="62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/>
    <cellStyle name="40 % – Zvýraznění2" xfId="63"/>
    <cellStyle name="40 % – Zvýraznění3" xfId="64"/>
    <cellStyle name="40 % – Zvýraznění4" xfId="65"/>
    <cellStyle name="40 % – Zvýraznění5" xfId="36"/>
    <cellStyle name="40 % – Zvýraznění6" xfId="66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/>
    <cellStyle name="60 % – Zvýraznění2" xfId="68"/>
    <cellStyle name="60 % – Zvýraznění3" xfId="69"/>
    <cellStyle name="60 % – Zvýraznění4" xfId="70"/>
    <cellStyle name="60 % – Zvýraznění5" xfId="71"/>
    <cellStyle name="60 % – Zvýraznění6" xfId="72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/>
    <cellStyle name="Čiarka" xfId="3" builtinId="3" customBuiltin="1"/>
    <cellStyle name="Čiarka [0]" xfId="4" builtinId="6" customBuiltin="1"/>
    <cellStyle name="data" xfId="74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/>
    <cellStyle name="Neutrálna" xfId="35" builtinId="28" customBuiltin="1"/>
    <cellStyle name="Normálne" xfId="0" builtinId="0" customBuiltin="1"/>
    <cellStyle name="normálne_KLs" xfId="1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6"/>
    <cellStyle name="Text upozornění" xfId="77"/>
    <cellStyle name="Text upozornenia" xfId="15" builtinId="11" customBuiltin="1"/>
    <cellStyle name="TEXT1" xfId="78"/>
    <cellStyle name="Titul" xfId="17" builtinId="15" customBuiltin="1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5"/>
  <sheetViews>
    <sheetView showGridLines="0" tabSelected="1" workbookViewId="0">
      <pane xSplit="4" ySplit="10" topLeftCell="E38" activePane="bottomRight" state="frozen"/>
      <selection pane="topRight"/>
      <selection pane="bottomLeft"/>
      <selection pane="bottomRight" activeCell="D6" sqref="D6"/>
    </sheetView>
  </sheetViews>
  <sheetFormatPr defaultColWidth="9.140625" defaultRowHeight="12.75"/>
  <cols>
    <col min="1" max="1" width="6.7109375" style="11" customWidth="1"/>
    <col min="2" max="2" width="3.7109375" style="12" customWidth="1"/>
    <col min="3" max="3" width="13" style="13" customWidth="1"/>
    <col min="4" max="4" width="35.7109375" style="14" customWidth="1"/>
    <col min="5" max="5" width="10.7109375" style="15" customWidth="1"/>
    <col min="6" max="6" width="5.28515625" style="16" customWidth="1"/>
    <col min="7" max="7" width="8.7109375" style="17" customWidth="1"/>
    <col min="8" max="9" width="9.7109375" style="17" hidden="1" customWidth="1"/>
    <col min="10" max="10" width="9.7109375" style="17" customWidth="1"/>
    <col min="11" max="11" width="7.42578125" style="18" hidden="1" customWidth="1"/>
    <col min="12" max="12" width="8.28515625" style="18" hidden="1" customWidth="1"/>
    <col min="13" max="13" width="9.140625" style="15" hidden="1"/>
    <col min="14" max="14" width="7" style="15" hidden="1" customWidth="1"/>
    <col min="15" max="15" width="3.5703125" style="16" customWidth="1"/>
    <col min="16" max="16" width="12.7109375" style="16" hidden="1" customWidth="1"/>
    <col min="17" max="19" width="13.28515625" style="15" hidden="1" customWidth="1"/>
    <col min="20" max="20" width="10.5703125" style="19" hidden="1" customWidth="1"/>
    <col min="21" max="21" width="10.28515625" style="19" hidden="1" customWidth="1"/>
    <col min="22" max="22" width="5.7109375" style="19" hidden="1" customWidth="1"/>
    <col min="23" max="23" width="9.140625" style="20" hidden="1"/>
    <col min="24" max="25" width="5.7109375" style="16" hidden="1" customWidth="1"/>
    <col min="26" max="26" width="7.5703125" style="16" hidden="1" customWidth="1"/>
    <col min="27" max="27" width="24.85546875" style="16" hidden="1" customWidth="1"/>
    <col min="28" max="28" width="4.28515625" style="16" hidden="1" customWidth="1"/>
    <col min="29" max="29" width="8.28515625" style="16" hidden="1" customWidth="1"/>
    <col min="30" max="30" width="8.7109375" style="16" hidden="1" customWidth="1"/>
    <col min="31" max="34" width="9.140625" style="16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66</v>
      </c>
      <c r="B1" s="4"/>
      <c r="C1" s="4"/>
      <c r="D1" s="4"/>
      <c r="E1" s="8" t="s">
        <v>67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1</v>
      </c>
      <c r="AA1" s="56" t="s">
        <v>2</v>
      </c>
      <c r="AB1" s="1" t="s">
        <v>3</v>
      </c>
      <c r="AC1" s="1" t="s">
        <v>4</v>
      </c>
      <c r="AD1" s="1" t="s">
        <v>5</v>
      </c>
      <c r="AE1" s="41" t="s">
        <v>6</v>
      </c>
      <c r="AF1" s="42" t="s">
        <v>7</v>
      </c>
      <c r="AG1" s="4"/>
      <c r="AH1" s="4"/>
    </row>
    <row r="2" spans="1:37">
      <c r="A2" s="8" t="s">
        <v>68</v>
      </c>
      <c r="B2" s="4"/>
      <c r="C2" s="4"/>
      <c r="D2" s="4"/>
      <c r="E2" s="8" t="s">
        <v>69</v>
      </c>
      <c r="F2" s="4"/>
      <c r="G2" s="5"/>
      <c r="H2" s="21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8</v>
      </c>
      <c r="AA2" s="2" t="s">
        <v>9</v>
      </c>
      <c r="AB2" s="2" t="s">
        <v>10</v>
      </c>
      <c r="AC2" s="2"/>
      <c r="AD2" s="3"/>
      <c r="AE2" s="41">
        <v>1</v>
      </c>
      <c r="AF2" s="43">
        <v>123.5</v>
      </c>
      <c r="AG2" s="4"/>
      <c r="AH2" s="4"/>
    </row>
    <row r="3" spans="1:37">
      <c r="A3" s="8" t="s">
        <v>11</v>
      </c>
      <c r="B3" s="4"/>
      <c r="C3" s="4"/>
      <c r="D3" s="4"/>
      <c r="E3" s="8" t="s">
        <v>12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13</v>
      </c>
      <c r="AA3" s="2" t="s">
        <v>14</v>
      </c>
      <c r="AB3" s="2" t="s">
        <v>10</v>
      </c>
      <c r="AC3" s="2" t="s">
        <v>15</v>
      </c>
      <c r="AD3" s="3" t="s">
        <v>16</v>
      </c>
      <c r="AE3" s="41">
        <v>2</v>
      </c>
      <c r="AF3" s="44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17</v>
      </c>
      <c r="AA4" s="2" t="s">
        <v>18</v>
      </c>
      <c r="AB4" s="2" t="s">
        <v>10</v>
      </c>
      <c r="AC4" s="2"/>
      <c r="AD4" s="3"/>
      <c r="AE4" s="41">
        <v>3</v>
      </c>
      <c r="AF4" s="45">
        <v>123.45699999999999</v>
      </c>
      <c r="AG4" s="4"/>
      <c r="AH4" s="4"/>
    </row>
    <row r="5" spans="1:37">
      <c r="A5" s="8" t="s">
        <v>70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19</v>
      </c>
      <c r="AA5" s="2" t="s">
        <v>14</v>
      </c>
      <c r="AB5" s="2" t="s">
        <v>10</v>
      </c>
      <c r="AC5" s="2" t="s">
        <v>15</v>
      </c>
      <c r="AD5" s="3" t="s">
        <v>16</v>
      </c>
      <c r="AE5" s="41">
        <v>4</v>
      </c>
      <c r="AF5" s="46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1" t="s">
        <v>20</v>
      </c>
      <c r="AF6" s="44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/>
      <c r="B8" s="22"/>
      <c r="C8" s="23"/>
      <c r="D8" s="58" t="s">
        <v>279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9" t="s">
        <v>21</v>
      </c>
      <c r="B9" s="9" t="s">
        <v>22</v>
      </c>
      <c r="C9" s="9" t="s">
        <v>23</v>
      </c>
      <c r="D9" s="9" t="s">
        <v>24</v>
      </c>
      <c r="E9" s="9" t="s">
        <v>25</v>
      </c>
      <c r="F9" s="9" t="s">
        <v>26</v>
      </c>
      <c r="G9" s="9" t="s">
        <v>27</v>
      </c>
      <c r="H9" s="9" t="s">
        <v>28</v>
      </c>
      <c r="I9" s="9" t="s">
        <v>29</v>
      </c>
      <c r="J9" s="9" t="s">
        <v>30</v>
      </c>
      <c r="K9" s="25" t="s">
        <v>31</v>
      </c>
      <c r="L9" s="26"/>
      <c r="M9" s="27" t="s">
        <v>32</v>
      </c>
      <c r="N9" s="26"/>
      <c r="O9" s="9" t="s">
        <v>0</v>
      </c>
      <c r="P9" s="28" t="s">
        <v>33</v>
      </c>
      <c r="Q9" s="31" t="s">
        <v>25</v>
      </c>
      <c r="R9" s="31" t="s">
        <v>25</v>
      </c>
      <c r="S9" s="28" t="s">
        <v>25</v>
      </c>
      <c r="T9" s="32" t="s">
        <v>34</v>
      </c>
      <c r="U9" s="33" t="s">
        <v>35</v>
      </c>
      <c r="V9" s="34" t="s">
        <v>36</v>
      </c>
      <c r="W9" s="9" t="s">
        <v>37</v>
      </c>
      <c r="X9" s="9" t="s">
        <v>38</v>
      </c>
      <c r="Y9" s="9" t="s">
        <v>39</v>
      </c>
      <c r="Z9" s="47" t="s">
        <v>40</v>
      </c>
      <c r="AA9" s="47" t="s">
        <v>41</v>
      </c>
      <c r="AB9" s="9" t="s">
        <v>36</v>
      </c>
      <c r="AC9" s="9" t="s">
        <v>42</v>
      </c>
      <c r="AD9" s="9" t="s">
        <v>43</v>
      </c>
      <c r="AE9" s="48" t="s">
        <v>44</v>
      </c>
      <c r="AF9" s="48" t="s">
        <v>45</v>
      </c>
      <c r="AG9" s="48" t="s">
        <v>25</v>
      </c>
      <c r="AH9" s="48" t="s">
        <v>46</v>
      </c>
      <c r="AJ9" s="4" t="s">
        <v>71</v>
      </c>
      <c r="AK9" s="4" t="s">
        <v>73</v>
      </c>
    </row>
    <row r="10" spans="1:37">
      <c r="A10" s="10" t="s">
        <v>47</v>
      </c>
      <c r="B10" s="10" t="s">
        <v>48</v>
      </c>
      <c r="C10" s="24"/>
      <c r="D10" s="10" t="s">
        <v>49</v>
      </c>
      <c r="E10" s="10" t="s">
        <v>50</v>
      </c>
      <c r="F10" s="10" t="s">
        <v>51</v>
      </c>
      <c r="G10" s="10" t="s">
        <v>52</v>
      </c>
      <c r="H10" s="10" t="s">
        <v>53</v>
      </c>
      <c r="I10" s="10" t="s">
        <v>54</v>
      </c>
      <c r="J10" s="10"/>
      <c r="K10" s="10" t="s">
        <v>27</v>
      </c>
      <c r="L10" s="10" t="s">
        <v>30</v>
      </c>
      <c r="M10" s="29" t="s">
        <v>27</v>
      </c>
      <c r="N10" s="10" t="s">
        <v>30</v>
      </c>
      <c r="O10" s="10" t="s">
        <v>55</v>
      </c>
      <c r="P10" s="30"/>
      <c r="Q10" s="35" t="s">
        <v>56</v>
      </c>
      <c r="R10" s="35" t="s">
        <v>57</v>
      </c>
      <c r="S10" s="30" t="s">
        <v>58</v>
      </c>
      <c r="T10" s="36" t="s">
        <v>59</v>
      </c>
      <c r="U10" s="37" t="s">
        <v>60</v>
      </c>
      <c r="V10" s="38" t="s">
        <v>61</v>
      </c>
      <c r="W10" s="39"/>
      <c r="X10" s="40"/>
      <c r="Y10" s="40"/>
      <c r="Z10" s="49" t="s">
        <v>62</v>
      </c>
      <c r="AA10" s="49" t="s">
        <v>47</v>
      </c>
      <c r="AB10" s="10" t="s">
        <v>63</v>
      </c>
      <c r="AC10" s="40"/>
      <c r="AD10" s="40"/>
      <c r="AE10" s="50"/>
      <c r="AF10" s="50"/>
      <c r="AG10" s="50"/>
      <c r="AH10" s="50"/>
      <c r="AJ10" s="4" t="s">
        <v>72</v>
      </c>
      <c r="AK10" s="4" t="s">
        <v>74</v>
      </c>
    </row>
    <row r="12" spans="1:37">
      <c r="B12" s="51" t="s">
        <v>75</v>
      </c>
    </row>
    <row r="13" spans="1:37">
      <c r="B13" s="13" t="s">
        <v>76</v>
      </c>
    </row>
    <row r="14" spans="1:37" ht="25.5">
      <c r="A14" s="11">
        <v>1</v>
      </c>
      <c r="B14" s="12" t="s">
        <v>77</v>
      </c>
      <c r="C14" s="13" t="s">
        <v>78</v>
      </c>
      <c r="D14" s="14" t="s">
        <v>79</v>
      </c>
      <c r="E14" s="15">
        <v>212.4</v>
      </c>
      <c r="F14" s="16" t="s">
        <v>80</v>
      </c>
      <c r="H14" s="17">
        <f t="shared" ref="H14:H19" si="0">ROUND(E14*G14,2)</f>
        <v>0</v>
      </c>
      <c r="J14" s="17">
        <f t="shared" ref="J14:J19" si="1">ROUND(E14*G14,2)</f>
        <v>0</v>
      </c>
      <c r="L14" s="18">
        <f t="shared" ref="L14:L19" si="2">E14*K14</f>
        <v>0</v>
      </c>
      <c r="M14" s="15">
        <v>0.16</v>
      </c>
      <c r="N14" s="15">
        <f t="shared" ref="N14:N19" si="3">E14*M14</f>
        <v>33.984000000000002</v>
      </c>
      <c r="O14" s="16">
        <v>0</v>
      </c>
      <c r="P14" s="16" t="s">
        <v>81</v>
      </c>
      <c r="V14" s="19" t="s">
        <v>65</v>
      </c>
      <c r="X14" s="13" t="s">
        <v>82</v>
      </c>
      <c r="Y14" s="13" t="s">
        <v>78</v>
      </c>
      <c r="Z14" s="16" t="s">
        <v>83</v>
      </c>
      <c r="AJ14" s="4" t="s">
        <v>84</v>
      </c>
      <c r="AK14" s="4" t="s">
        <v>85</v>
      </c>
    </row>
    <row r="15" spans="1:37" ht="25.5">
      <c r="A15" s="11">
        <v>2</v>
      </c>
      <c r="B15" s="12" t="s">
        <v>77</v>
      </c>
      <c r="C15" s="13" t="s">
        <v>86</v>
      </c>
      <c r="D15" s="14" t="s">
        <v>87</v>
      </c>
      <c r="E15" s="15">
        <v>212.4</v>
      </c>
      <c r="F15" s="16" t="s">
        <v>80</v>
      </c>
      <c r="H15" s="17">
        <f t="shared" si="0"/>
        <v>0</v>
      </c>
      <c r="J15" s="17">
        <f t="shared" si="1"/>
        <v>0</v>
      </c>
      <c r="L15" s="18">
        <f t="shared" si="2"/>
        <v>0</v>
      </c>
      <c r="M15" s="15">
        <v>9.8000000000000004E-2</v>
      </c>
      <c r="N15" s="15">
        <f t="shared" si="3"/>
        <v>20.815200000000001</v>
      </c>
      <c r="O15" s="16">
        <v>0</v>
      </c>
      <c r="P15" s="16" t="s">
        <v>81</v>
      </c>
      <c r="V15" s="19" t="s">
        <v>65</v>
      </c>
      <c r="X15" s="13" t="s">
        <v>88</v>
      </c>
      <c r="Y15" s="13" t="s">
        <v>86</v>
      </c>
      <c r="Z15" s="16" t="s">
        <v>83</v>
      </c>
      <c r="AJ15" s="4" t="s">
        <v>84</v>
      </c>
      <c r="AK15" s="4" t="s">
        <v>85</v>
      </c>
    </row>
    <row r="16" spans="1:37" ht="25.5">
      <c r="A16" s="11">
        <v>3</v>
      </c>
      <c r="B16" s="12" t="s">
        <v>77</v>
      </c>
      <c r="C16" s="13" t="s">
        <v>89</v>
      </c>
      <c r="D16" s="14" t="s">
        <v>90</v>
      </c>
      <c r="E16" s="15">
        <v>106.2</v>
      </c>
      <c r="F16" s="16" t="s">
        <v>80</v>
      </c>
      <c r="H16" s="17">
        <f t="shared" si="0"/>
        <v>0</v>
      </c>
      <c r="J16" s="17">
        <f t="shared" si="1"/>
        <v>0</v>
      </c>
      <c r="L16" s="18">
        <f t="shared" si="2"/>
        <v>0</v>
      </c>
      <c r="M16" s="15">
        <v>0.18099999999999999</v>
      </c>
      <c r="N16" s="15">
        <f t="shared" si="3"/>
        <v>19.222200000000001</v>
      </c>
      <c r="O16" s="16">
        <v>0</v>
      </c>
      <c r="P16" s="16" t="s">
        <v>81</v>
      </c>
      <c r="V16" s="19" t="s">
        <v>65</v>
      </c>
      <c r="X16" s="13" t="s">
        <v>91</v>
      </c>
      <c r="Y16" s="13" t="s">
        <v>89</v>
      </c>
      <c r="Z16" s="16" t="s">
        <v>83</v>
      </c>
      <c r="AJ16" s="4" t="s">
        <v>84</v>
      </c>
      <c r="AK16" s="4" t="s">
        <v>85</v>
      </c>
    </row>
    <row r="17" spans="1:37" ht="25.5">
      <c r="A17" s="11">
        <v>4</v>
      </c>
      <c r="B17" s="12" t="s">
        <v>77</v>
      </c>
      <c r="C17" s="13" t="s">
        <v>92</v>
      </c>
      <c r="D17" s="14" t="s">
        <v>93</v>
      </c>
      <c r="E17" s="15">
        <v>314.79000000000002</v>
      </c>
      <c r="F17" s="16" t="s">
        <v>80</v>
      </c>
      <c r="H17" s="17">
        <f t="shared" si="0"/>
        <v>0</v>
      </c>
      <c r="J17" s="17">
        <f t="shared" si="1"/>
        <v>0</v>
      </c>
      <c r="L17" s="18">
        <f t="shared" si="2"/>
        <v>0</v>
      </c>
      <c r="M17" s="15">
        <v>0.24</v>
      </c>
      <c r="N17" s="15">
        <f t="shared" si="3"/>
        <v>75.549599999999998</v>
      </c>
      <c r="O17" s="16">
        <v>0</v>
      </c>
      <c r="P17" s="16" t="s">
        <v>81</v>
      </c>
      <c r="V17" s="19" t="s">
        <v>65</v>
      </c>
      <c r="X17" s="13" t="s">
        <v>94</v>
      </c>
      <c r="Y17" s="13" t="s">
        <v>92</v>
      </c>
      <c r="Z17" s="16" t="s">
        <v>83</v>
      </c>
      <c r="AJ17" s="4" t="s">
        <v>84</v>
      </c>
      <c r="AK17" s="4" t="s">
        <v>85</v>
      </c>
    </row>
    <row r="18" spans="1:37" ht="25.5">
      <c r="A18" s="11">
        <v>5</v>
      </c>
      <c r="B18" s="12" t="s">
        <v>77</v>
      </c>
      <c r="C18" s="13" t="s">
        <v>95</v>
      </c>
      <c r="D18" s="14" t="s">
        <v>96</v>
      </c>
      <c r="E18" s="15">
        <v>314.79000000000002</v>
      </c>
      <c r="F18" s="16" t="s">
        <v>80</v>
      </c>
      <c r="H18" s="17">
        <f t="shared" si="0"/>
        <v>0</v>
      </c>
      <c r="J18" s="17">
        <f t="shared" si="1"/>
        <v>0</v>
      </c>
      <c r="L18" s="18">
        <f t="shared" si="2"/>
        <v>0</v>
      </c>
      <c r="M18" s="15">
        <v>0.18099999999999999</v>
      </c>
      <c r="N18" s="15">
        <f t="shared" si="3"/>
        <v>56.976990000000001</v>
      </c>
      <c r="O18" s="16">
        <v>0</v>
      </c>
      <c r="P18" s="16" t="s">
        <v>81</v>
      </c>
      <c r="V18" s="19" t="s">
        <v>65</v>
      </c>
      <c r="X18" s="13" t="s">
        <v>97</v>
      </c>
      <c r="Y18" s="13" t="s">
        <v>95</v>
      </c>
      <c r="Z18" s="16" t="s">
        <v>83</v>
      </c>
      <c r="AJ18" s="4" t="s">
        <v>84</v>
      </c>
      <c r="AK18" s="4" t="s">
        <v>85</v>
      </c>
    </row>
    <row r="19" spans="1:37">
      <c r="A19" s="11">
        <v>6</v>
      </c>
      <c r="B19" s="12" t="s">
        <v>77</v>
      </c>
      <c r="C19" s="13" t="s">
        <v>98</v>
      </c>
      <c r="D19" s="14" t="s">
        <v>99</v>
      </c>
      <c r="E19" s="15">
        <v>212.4</v>
      </c>
      <c r="F19" s="16" t="s">
        <v>100</v>
      </c>
      <c r="H19" s="17">
        <f t="shared" si="0"/>
        <v>0</v>
      </c>
      <c r="J19" s="17">
        <f t="shared" si="1"/>
        <v>0</v>
      </c>
      <c r="L19" s="18">
        <f t="shared" si="2"/>
        <v>0</v>
      </c>
      <c r="M19" s="15">
        <v>0.23</v>
      </c>
      <c r="N19" s="15">
        <f t="shared" si="3"/>
        <v>48.852000000000004</v>
      </c>
      <c r="O19" s="16">
        <v>0</v>
      </c>
      <c r="P19" s="16" t="s">
        <v>81</v>
      </c>
      <c r="V19" s="19" t="s">
        <v>65</v>
      </c>
      <c r="X19" s="13" t="s">
        <v>101</v>
      </c>
      <c r="Y19" s="13" t="s">
        <v>98</v>
      </c>
      <c r="Z19" s="16" t="s">
        <v>83</v>
      </c>
      <c r="AJ19" s="4" t="s">
        <v>84</v>
      </c>
      <c r="AK19" s="4" t="s">
        <v>85</v>
      </c>
    </row>
    <row r="20" spans="1:37">
      <c r="D20" s="52" t="s">
        <v>102</v>
      </c>
      <c r="E20" s="53">
        <f>J20</f>
        <v>0</v>
      </c>
      <c r="H20" s="53">
        <f>SUM(H12:H19)</f>
        <v>0</v>
      </c>
      <c r="I20" s="53">
        <f>SUM(I12:I19)</f>
        <v>0</v>
      </c>
      <c r="J20" s="53">
        <f>SUM(J12:J19)</f>
        <v>0</v>
      </c>
      <c r="L20" s="54">
        <f>SUM(L12:L19)</f>
        <v>0</v>
      </c>
      <c r="N20" s="55">
        <f>SUM(N12:N19)</f>
        <v>255.39999</v>
      </c>
      <c r="W20" s="20">
        <f>SUM(W12:W19)</f>
        <v>0</v>
      </c>
    </row>
    <row r="22" spans="1:37">
      <c r="B22" s="13" t="s">
        <v>103</v>
      </c>
    </row>
    <row r="23" spans="1:37" ht="38.25">
      <c r="A23" s="11">
        <v>7</v>
      </c>
      <c r="B23" s="12" t="s">
        <v>104</v>
      </c>
      <c r="C23" s="13" t="s">
        <v>105</v>
      </c>
      <c r="D23" s="14" t="s">
        <v>106</v>
      </c>
      <c r="E23" s="15">
        <v>212.4</v>
      </c>
      <c r="F23" s="16" t="s">
        <v>80</v>
      </c>
      <c r="H23" s="17">
        <f>ROUND(E23*G23,2)</f>
        <v>0</v>
      </c>
      <c r="J23" s="17">
        <f>ROUND(E23*G23,2)</f>
        <v>0</v>
      </c>
      <c r="K23" s="18">
        <v>2.2300000000000002E-3</v>
      </c>
      <c r="L23" s="18">
        <f>E23*K23</f>
        <v>0.47365200000000007</v>
      </c>
      <c r="N23" s="15">
        <f>E23*M23</f>
        <v>0</v>
      </c>
      <c r="O23" s="16">
        <v>0</v>
      </c>
      <c r="P23" s="16" t="s">
        <v>81</v>
      </c>
      <c r="V23" s="19" t="s">
        <v>65</v>
      </c>
      <c r="X23" s="13" t="s">
        <v>107</v>
      </c>
      <c r="Y23" s="13" t="s">
        <v>105</v>
      </c>
      <c r="Z23" s="16" t="s">
        <v>108</v>
      </c>
      <c r="AJ23" s="4" t="s">
        <v>84</v>
      </c>
      <c r="AK23" s="4" t="s">
        <v>85</v>
      </c>
    </row>
    <row r="24" spans="1:37">
      <c r="D24" s="52" t="s">
        <v>109</v>
      </c>
      <c r="E24" s="53">
        <f>J24</f>
        <v>0</v>
      </c>
      <c r="H24" s="53">
        <f>SUM(H22:H23)</f>
        <v>0</v>
      </c>
      <c r="I24" s="53">
        <f>SUM(I22:I23)</f>
        <v>0</v>
      </c>
      <c r="J24" s="53">
        <f>SUM(J22:J23)</f>
        <v>0</v>
      </c>
      <c r="L24" s="54">
        <f>SUM(L22:L23)</f>
        <v>0.47365200000000007</v>
      </c>
      <c r="N24" s="55">
        <f>SUM(N22:N23)</f>
        <v>0</v>
      </c>
      <c r="W24" s="20">
        <f>SUM(W22:W23)</f>
        <v>0</v>
      </c>
    </row>
    <row r="26" spans="1:37">
      <c r="B26" s="13" t="s">
        <v>110</v>
      </c>
    </row>
    <row r="27" spans="1:37">
      <c r="A27" s="11">
        <v>8</v>
      </c>
      <c r="B27" s="12" t="s">
        <v>77</v>
      </c>
      <c r="C27" s="13" t="s">
        <v>111</v>
      </c>
      <c r="D27" s="14" t="s">
        <v>112</v>
      </c>
      <c r="E27" s="15">
        <v>314.79000000000002</v>
      </c>
      <c r="F27" s="16" t="s">
        <v>80</v>
      </c>
      <c r="H27" s="17">
        <f>ROUND(E27*G27,2)</f>
        <v>0</v>
      </c>
      <c r="J27" s="17">
        <f>ROUND(E27*G27,2)</f>
        <v>0</v>
      </c>
      <c r="K27" s="18">
        <v>0.16192000000000001</v>
      </c>
      <c r="L27" s="18">
        <f>E27*K27</f>
        <v>50.970796800000009</v>
      </c>
      <c r="N27" s="15">
        <f>E27*M27</f>
        <v>0</v>
      </c>
      <c r="O27" s="16">
        <v>0</v>
      </c>
      <c r="P27" s="16" t="s">
        <v>81</v>
      </c>
      <c r="V27" s="19" t="s">
        <v>65</v>
      </c>
      <c r="X27" s="13" t="s">
        <v>113</v>
      </c>
      <c r="Y27" s="13" t="s">
        <v>111</v>
      </c>
      <c r="Z27" s="16" t="s">
        <v>114</v>
      </c>
      <c r="AJ27" s="4" t="s">
        <v>84</v>
      </c>
      <c r="AK27" s="4" t="s">
        <v>85</v>
      </c>
    </row>
    <row r="28" spans="1:37">
      <c r="D28" s="52" t="s">
        <v>115</v>
      </c>
      <c r="E28" s="53">
        <f>J28</f>
        <v>0</v>
      </c>
      <c r="H28" s="53">
        <f>SUM(H26:H27)</f>
        <v>0</v>
      </c>
      <c r="I28" s="53">
        <f>SUM(I26:I27)</f>
        <v>0</v>
      </c>
      <c r="J28" s="53">
        <f>SUM(J26:J27)</f>
        <v>0</v>
      </c>
      <c r="L28" s="54">
        <f>SUM(L26:L27)</f>
        <v>50.970796800000009</v>
      </c>
      <c r="N28" s="55">
        <f>SUM(N26:N27)</f>
        <v>0</v>
      </c>
      <c r="W28" s="20">
        <f>SUM(W26:W27)</f>
        <v>0</v>
      </c>
    </row>
    <row r="30" spans="1:37">
      <c r="B30" s="13" t="s">
        <v>116</v>
      </c>
    </row>
    <row r="31" spans="1:37" ht="25.5">
      <c r="A31" s="11">
        <v>9</v>
      </c>
      <c r="B31" s="12" t="s">
        <v>77</v>
      </c>
      <c r="C31" s="13" t="s">
        <v>117</v>
      </c>
      <c r="D31" s="14" t="s">
        <v>118</v>
      </c>
      <c r="E31" s="15">
        <v>106.2</v>
      </c>
      <c r="F31" s="16" t="s">
        <v>80</v>
      </c>
      <c r="H31" s="17">
        <f t="shared" ref="H31:H38" si="4">ROUND(E31*G31,2)</f>
        <v>0</v>
      </c>
      <c r="J31" s="17">
        <f t="shared" ref="J31:J39" si="5">ROUND(E31*G31,2)</f>
        <v>0</v>
      </c>
      <c r="K31" s="18">
        <v>3.4599999999999999E-2</v>
      </c>
      <c r="L31" s="18">
        <f t="shared" ref="L31:L39" si="6">E31*K31</f>
        <v>3.6745199999999998</v>
      </c>
      <c r="N31" s="15">
        <f t="shared" ref="N31:N39" si="7">E31*M31</f>
        <v>0</v>
      </c>
      <c r="O31" s="16">
        <v>0</v>
      </c>
      <c r="P31" s="16" t="s">
        <v>81</v>
      </c>
      <c r="V31" s="19" t="s">
        <v>65</v>
      </c>
      <c r="X31" s="13" t="s">
        <v>119</v>
      </c>
      <c r="Y31" s="13" t="s">
        <v>117</v>
      </c>
      <c r="Z31" s="16" t="s">
        <v>114</v>
      </c>
      <c r="AJ31" s="4" t="s">
        <v>84</v>
      </c>
      <c r="AK31" s="4" t="s">
        <v>85</v>
      </c>
    </row>
    <row r="32" spans="1:37" ht="25.5">
      <c r="A32" s="11">
        <v>10</v>
      </c>
      <c r="B32" s="12" t="s">
        <v>77</v>
      </c>
      <c r="C32" s="13" t="s">
        <v>120</v>
      </c>
      <c r="D32" s="14" t="s">
        <v>121</v>
      </c>
      <c r="E32" s="15">
        <v>314.79000000000002</v>
      </c>
      <c r="F32" s="16" t="s">
        <v>80</v>
      </c>
      <c r="H32" s="17">
        <f t="shared" si="4"/>
        <v>0</v>
      </c>
      <c r="J32" s="17">
        <f t="shared" si="5"/>
        <v>0</v>
      </c>
      <c r="K32" s="18">
        <v>0.60104000000000002</v>
      </c>
      <c r="L32" s="18">
        <f t="shared" si="6"/>
        <v>189.20138160000002</v>
      </c>
      <c r="N32" s="15">
        <f t="shared" si="7"/>
        <v>0</v>
      </c>
      <c r="O32" s="16">
        <v>0</v>
      </c>
      <c r="P32" s="16" t="s">
        <v>81</v>
      </c>
      <c r="V32" s="19" t="s">
        <v>65</v>
      </c>
      <c r="X32" s="13" t="s">
        <v>122</v>
      </c>
      <c r="Y32" s="13" t="s">
        <v>120</v>
      </c>
      <c r="Z32" s="16" t="s">
        <v>114</v>
      </c>
      <c r="AJ32" s="4" t="s">
        <v>84</v>
      </c>
      <c r="AK32" s="4" t="s">
        <v>85</v>
      </c>
    </row>
    <row r="33" spans="1:37" ht="25.5">
      <c r="A33" s="11">
        <v>11</v>
      </c>
      <c r="B33" s="12" t="s">
        <v>123</v>
      </c>
      <c r="C33" s="13" t="s">
        <v>124</v>
      </c>
      <c r="D33" s="14" t="s">
        <v>125</v>
      </c>
      <c r="E33" s="15">
        <v>212.4</v>
      </c>
      <c r="F33" s="16" t="s">
        <v>80</v>
      </c>
      <c r="H33" s="17">
        <f t="shared" si="4"/>
        <v>0</v>
      </c>
      <c r="J33" s="17">
        <f t="shared" si="5"/>
        <v>0</v>
      </c>
      <c r="K33" s="18">
        <v>5.6100000000000004E-3</v>
      </c>
      <c r="L33" s="18">
        <f t="shared" si="6"/>
        <v>1.1915640000000001</v>
      </c>
      <c r="N33" s="15">
        <f t="shared" si="7"/>
        <v>0</v>
      </c>
      <c r="O33" s="16">
        <v>0</v>
      </c>
      <c r="P33" s="16" t="s">
        <v>81</v>
      </c>
      <c r="V33" s="19" t="s">
        <v>65</v>
      </c>
      <c r="X33" s="13" t="s">
        <v>126</v>
      </c>
      <c r="Y33" s="13" t="s">
        <v>124</v>
      </c>
      <c r="Z33" s="16" t="s">
        <v>127</v>
      </c>
      <c r="AJ33" s="4" t="s">
        <v>84</v>
      </c>
      <c r="AK33" s="4" t="s">
        <v>85</v>
      </c>
    </row>
    <row r="34" spans="1:37" ht="25.5">
      <c r="A34" s="11">
        <v>12</v>
      </c>
      <c r="B34" s="12" t="s">
        <v>123</v>
      </c>
      <c r="C34" s="13" t="s">
        <v>128</v>
      </c>
      <c r="D34" s="14" t="s">
        <v>129</v>
      </c>
      <c r="E34" s="15">
        <v>212.4</v>
      </c>
      <c r="F34" s="16" t="s">
        <v>80</v>
      </c>
      <c r="H34" s="17">
        <f t="shared" si="4"/>
        <v>0</v>
      </c>
      <c r="J34" s="17">
        <f t="shared" si="5"/>
        <v>0</v>
      </c>
      <c r="K34" s="18">
        <v>6.0999999999999997E-4</v>
      </c>
      <c r="L34" s="18">
        <f t="shared" si="6"/>
        <v>0.12956399999999998</v>
      </c>
      <c r="N34" s="15">
        <f t="shared" si="7"/>
        <v>0</v>
      </c>
      <c r="O34" s="16">
        <v>0</v>
      </c>
      <c r="P34" s="16" t="s">
        <v>81</v>
      </c>
      <c r="V34" s="19" t="s">
        <v>65</v>
      </c>
      <c r="X34" s="13" t="s">
        <v>130</v>
      </c>
      <c r="Y34" s="13" t="s">
        <v>128</v>
      </c>
      <c r="Z34" s="16" t="s">
        <v>127</v>
      </c>
      <c r="AJ34" s="4" t="s">
        <v>84</v>
      </c>
      <c r="AK34" s="4" t="s">
        <v>85</v>
      </c>
    </row>
    <row r="35" spans="1:37">
      <c r="A35" s="11">
        <v>13</v>
      </c>
      <c r="B35" s="12" t="s">
        <v>77</v>
      </c>
      <c r="C35" s="13" t="s">
        <v>131</v>
      </c>
      <c r="D35" s="14" t="s">
        <v>132</v>
      </c>
      <c r="E35" s="15">
        <v>212.4</v>
      </c>
      <c r="F35" s="16" t="s">
        <v>80</v>
      </c>
      <c r="H35" s="17">
        <f t="shared" si="4"/>
        <v>0</v>
      </c>
      <c r="J35" s="17">
        <f t="shared" si="5"/>
        <v>0</v>
      </c>
      <c r="K35" s="18">
        <v>0.12341000000000001</v>
      </c>
      <c r="L35" s="18">
        <f t="shared" si="6"/>
        <v>26.212284</v>
      </c>
      <c r="N35" s="15">
        <f t="shared" si="7"/>
        <v>0</v>
      </c>
      <c r="O35" s="16">
        <v>0</v>
      </c>
      <c r="P35" s="16" t="s">
        <v>81</v>
      </c>
      <c r="V35" s="19" t="s">
        <v>65</v>
      </c>
      <c r="X35" s="13" t="s">
        <v>133</v>
      </c>
      <c r="Y35" s="13" t="s">
        <v>131</v>
      </c>
      <c r="Z35" s="16" t="s">
        <v>127</v>
      </c>
      <c r="AJ35" s="4" t="s">
        <v>84</v>
      </c>
      <c r="AK35" s="4" t="s">
        <v>85</v>
      </c>
    </row>
    <row r="36" spans="1:37" ht="25.5">
      <c r="A36" s="11">
        <v>14</v>
      </c>
      <c r="B36" s="12" t="s">
        <v>77</v>
      </c>
      <c r="C36" s="13" t="s">
        <v>134</v>
      </c>
      <c r="D36" s="14" t="s">
        <v>135</v>
      </c>
      <c r="E36" s="15">
        <v>106.2</v>
      </c>
      <c r="F36" s="16" t="s">
        <v>80</v>
      </c>
      <c r="H36" s="17">
        <f t="shared" si="4"/>
        <v>0</v>
      </c>
      <c r="J36" s="17">
        <f t="shared" si="5"/>
        <v>0</v>
      </c>
      <c r="K36" s="18">
        <v>0.12464</v>
      </c>
      <c r="L36" s="18">
        <f t="shared" si="6"/>
        <v>13.236768</v>
      </c>
      <c r="N36" s="15">
        <f t="shared" si="7"/>
        <v>0</v>
      </c>
      <c r="O36" s="16">
        <v>0</v>
      </c>
      <c r="P36" s="16" t="s">
        <v>81</v>
      </c>
      <c r="V36" s="19" t="s">
        <v>65</v>
      </c>
      <c r="X36" s="13" t="s">
        <v>136</v>
      </c>
      <c r="Y36" s="13" t="s">
        <v>134</v>
      </c>
      <c r="Z36" s="16" t="s">
        <v>127</v>
      </c>
      <c r="AJ36" s="4" t="s">
        <v>84</v>
      </c>
      <c r="AK36" s="4" t="s">
        <v>85</v>
      </c>
    </row>
    <row r="37" spans="1:37" ht="25.5">
      <c r="A37" s="11">
        <v>15</v>
      </c>
      <c r="B37" s="12" t="s">
        <v>77</v>
      </c>
      <c r="C37" s="13" t="s">
        <v>137</v>
      </c>
      <c r="D37" s="14" t="s">
        <v>138</v>
      </c>
      <c r="E37" s="15">
        <v>314.79000000000002</v>
      </c>
      <c r="F37" s="16" t="s">
        <v>80</v>
      </c>
      <c r="H37" s="17">
        <f t="shared" si="4"/>
        <v>0</v>
      </c>
      <c r="J37" s="17">
        <f t="shared" si="5"/>
        <v>0</v>
      </c>
      <c r="K37" s="18">
        <v>7.3999999999999996E-2</v>
      </c>
      <c r="L37" s="18">
        <f t="shared" si="6"/>
        <v>23.294460000000001</v>
      </c>
      <c r="N37" s="15">
        <f t="shared" si="7"/>
        <v>0</v>
      </c>
      <c r="O37" s="16">
        <v>0</v>
      </c>
      <c r="P37" s="16" t="s">
        <v>81</v>
      </c>
      <c r="V37" s="19" t="s">
        <v>65</v>
      </c>
      <c r="X37" s="13" t="s">
        <v>139</v>
      </c>
      <c r="Y37" s="13" t="s">
        <v>137</v>
      </c>
      <c r="Z37" s="16" t="s">
        <v>127</v>
      </c>
      <c r="AJ37" s="4" t="s">
        <v>84</v>
      </c>
      <c r="AK37" s="4" t="s">
        <v>85</v>
      </c>
    </row>
    <row r="38" spans="1:37">
      <c r="A38" s="11">
        <v>16</v>
      </c>
      <c r="B38" s="12" t="s">
        <v>77</v>
      </c>
      <c r="C38" s="13" t="s">
        <v>140</v>
      </c>
      <c r="D38" s="14" t="s">
        <v>141</v>
      </c>
      <c r="E38" s="15">
        <v>314.79000000000002</v>
      </c>
      <c r="F38" s="16" t="s">
        <v>80</v>
      </c>
      <c r="H38" s="17">
        <f t="shared" si="4"/>
        <v>0</v>
      </c>
      <c r="J38" s="17">
        <f t="shared" si="5"/>
        <v>0</v>
      </c>
      <c r="L38" s="18">
        <f t="shared" si="6"/>
        <v>0</v>
      </c>
      <c r="N38" s="15">
        <f t="shared" si="7"/>
        <v>0</v>
      </c>
      <c r="O38" s="16">
        <v>0</v>
      </c>
      <c r="P38" s="16" t="s">
        <v>81</v>
      </c>
      <c r="V38" s="19" t="s">
        <v>65</v>
      </c>
      <c r="X38" s="13" t="s">
        <v>142</v>
      </c>
      <c r="Y38" s="13" t="s">
        <v>140</v>
      </c>
      <c r="Z38" s="16" t="s">
        <v>127</v>
      </c>
      <c r="AJ38" s="4" t="s">
        <v>84</v>
      </c>
      <c r="AK38" s="4" t="s">
        <v>85</v>
      </c>
    </row>
    <row r="39" spans="1:37">
      <c r="A39" s="11">
        <v>17</v>
      </c>
      <c r="B39" s="12" t="s">
        <v>143</v>
      </c>
      <c r="C39" s="13" t="s">
        <v>144</v>
      </c>
      <c r="D39" s="14" t="s">
        <v>145</v>
      </c>
      <c r="E39" s="15">
        <v>330.53</v>
      </c>
      <c r="F39" s="16" t="s">
        <v>80</v>
      </c>
      <c r="I39" s="17">
        <f>ROUND(E39*G39,2)</f>
        <v>0</v>
      </c>
      <c r="J39" s="17">
        <f t="shared" si="5"/>
        <v>0</v>
      </c>
      <c r="K39" s="18">
        <v>0.13500000000000001</v>
      </c>
      <c r="L39" s="18">
        <f t="shared" si="6"/>
        <v>44.621549999999999</v>
      </c>
      <c r="N39" s="15">
        <f t="shared" si="7"/>
        <v>0</v>
      </c>
      <c r="O39" s="16">
        <v>0</v>
      </c>
      <c r="P39" s="16" t="s">
        <v>81</v>
      </c>
      <c r="V39" s="19" t="s">
        <v>64</v>
      </c>
      <c r="X39" s="13" t="s">
        <v>144</v>
      </c>
      <c r="Y39" s="13" t="s">
        <v>144</v>
      </c>
      <c r="Z39" s="16" t="s">
        <v>146</v>
      </c>
      <c r="AA39" s="13" t="s">
        <v>81</v>
      </c>
      <c r="AJ39" s="4" t="s">
        <v>147</v>
      </c>
      <c r="AK39" s="4" t="s">
        <v>85</v>
      </c>
    </row>
    <row r="40" spans="1:37">
      <c r="D40" s="52" t="s">
        <v>148</v>
      </c>
      <c r="E40" s="53">
        <f>J40</f>
        <v>0</v>
      </c>
      <c r="H40" s="53">
        <f>SUM(H30:H39)</f>
        <v>0</v>
      </c>
      <c r="I40" s="53">
        <f>SUM(I30:I39)</f>
        <v>0</v>
      </c>
      <c r="J40" s="53">
        <f>SUM(J30:J39)</f>
        <v>0</v>
      </c>
      <c r="L40" s="54">
        <f>SUM(L30:L39)</f>
        <v>301.56209160000003</v>
      </c>
      <c r="N40" s="55">
        <f>SUM(N30:N39)</f>
        <v>0</v>
      </c>
      <c r="W40" s="20">
        <f>SUM(W30:W39)</f>
        <v>0</v>
      </c>
    </row>
    <row r="42" spans="1:37">
      <c r="B42" s="13" t="s">
        <v>149</v>
      </c>
    </row>
    <row r="43" spans="1:37">
      <c r="A43" s="11">
        <v>18</v>
      </c>
      <c r="B43" s="12" t="s">
        <v>150</v>
      </c>
      <c r="C43" s="13" t="s">
        <v>151</v>
      </c>
      <c r="D43" s="14" t="s">
        <v>152</v>
      </c>
      <c r="E43" s="15">
        <v>6</v>
      </c>
      <c r="F43" s="16" t="s">
        <v>153</v>
      </c>
      <c r="H43" s="17">
        <f>ROUND(E43*G43,2)</f>
        <v>0</v>
      </c>
      <c r="J43" s="17">
        <f>ROUND(E43*G43,2)</f>
        <v>0</v>
      </c>
      <c r="K43" s="18">
        <v>0.14494000000000001</v>
      </c>
      <c r="L43" s="18">
        <f>E43*K43</f>
        <v>0.86964000000000008</v>
      </c>
      <c r="N43" s="15">
        <f>E43*M43</f>
        <v>0</v>
      </c>
      <c r="O43" s="16">
        <v>0</v>
      </c>
      <c r="P43" s="16" t="s">
        <v>81</v>
      </c>
      <c r="V43" s="19" t="s">
        <v>65</v>
      </c>
      <c r="X43" s="13" t="s">
        <v>154</v>
      </c>
      <c r="Y43" s="13" t="s">
        <v>151</v>
      </c>
      <c r="Z43" s="16" t="s">
        <v>155</v>
      </c>
      <c r="AJ43" s="4" t="s">
        <v>84</v>
      </c>
      <c r="AK43" s="4" t="s">
        <v>85</v>
      </c>
    </row>
    <row r="44" spans="1:37" ht="25.5">
      <c r="A44" s="11">
        <v>19</v>
      </c>
      <c r="B44" s="12" t="s">
        <v>150</v>
      </c>
      <c r="C44" s="13" t="s">
        <v>156</v>
      </c>
      <c r="D44" s="14" t="s">
        <v>157</v>
      </c>
      <c r="E44" s="15">
        <v>3</v>
      </c>
      <c r="F44" s="16" t="s">
        <v>153</v>
      </c>
      <c r="H44" s="17">
        <f>ROUND(E44*G44,2)</f>
        <v>0</v>
      </c>
      <c r="J44" s="17">
        <f>ROUND(E44*G44,2)</f>
        <v>0</v>
      </c>
      <c r="L44" s="18">
        <f>E44*K44</f>
        <v>0</v>
      </c>
      <c r="N44" s="15">
        <f>E44*M44</f>
        <v>0</v>
      </c>
      <c r="O44" s="16">
        <v>0</v>
      </c>
      <c r="P44" s="16" t="s">
        <v>81</v>
      </c>
      <c r="V44" s="19" t="s">
        <v>65</v>
      </c>
      <c r="X44" s="13" t="s">
        <v>158</v>
      </c>
      <c r="Y44" s="13" t="s">
        <v>156</v>
      </c>
      <c r="Z44" s="16" t="s">
        <v>108</v>
      </c>
      <c r="AJ44" s="4" t="s">
        <v>84</v>
      </c>
      <c r="AK44" s="4" t="s">
        <v>85</v>
      </c>
    </row>
    <row r="45" spans="1:37">
      <c r="A45" s="11">
        <v>20</v>
      </c>
      <c r="B45" s="12" t="s">
        <v>143</v>
      </c>
      <c r="C45" s="13" t="s">
        <v>159</v>
      </c>
      <c r="D45" s="14" t="s">
        <v>160</v>
      </c>
      <c r="E45" s="15">
        <v>3</v>
      </c>
      <c r="F45" s="16" t="s">
        <v>153</v>
      </c>
      <c r="I45" s="17">
        <f>ROUND(E45*G45,2)</f>
        <v>0</v>
      </c>
      <c r="J45" s="17">
        <f>ROUND(E45*G45,2)</f>
        <v>0</v>
      </c>
      <c r="L45" s="18">
        <f>E45*K45</f>
        <v>0</v>
      </c>
      <c r="N45" s="15">
        <f>E45*M45</f>
        <v>0</v>
      </c>
      <c r="O45" s="16">
        <v>0</v>
      </c>
      <c r="P45" s="16" t="s">
        <v>81</v>
      </c>
      <c r="V45" s="19" t="s">
        <v>64</v>
      </c>
      <c r="X45" s="13" t="s">
        <v>159</v>
      </c>
      <c r="Y45" s="13" t="s">
        <v>159</v>
      </c>
      <c r="Z45" s="16" t="s">
        <v>161</v>
      </c>
      <c r="AA45" s="13" t="s">
        <v>162</v>
      </c>
      <c r="AJ45" s="4" t="s">
        <v>147</v>
      </c>
      <c r="AK45" s="4" t="s">
        <v>85</v>
      </c>
    </row>
    <row r="46" spans="1:37">
      <c r="D46" s="52" t="s">
        <v>163</v>
      </c>
      <c r="E46" s="53">
        <f>J46</f>
        <v>0</v>
      </c>
      <c r="H46" s="53">
        <f>SUM(H42:H45)</f>
        <v>0</v>
      </c>
      <c r="I46" s="53">
        <f>SUM(I42:I45)</f>
        <v>0</v>
      </c>
      <c r="J46" s="53">
        <f>SUM(J42:J45)</f>
        <v>0</v>
      </c>
      <c r="L46" s="54">
        <f>SUM(L42:L45)</f>
        <v>0.86964000000000008</v>
      </c>
      <c r="N46" s="55">
        <f>SUM(N42:N45)</f>
        <v>0</v>
      </c>
      <c r="W46" s="20">
        <f>SUM(W42:W45)</f>
        <v>0</v>
      </c>
    </row>
    <row r="48" spans="1:37">
      <c r="B48" s="13" t="s">
        <v>164</v>
      </c>
    </row>
    <row r="49" spans="1:37" ht="25.5">
      <c r="A49" s="11">
        <v>21</v>
      </c>
      <c r="B49" s="12" t="s">
        <v>77</v>
      </c>
      <c r="C49" s="13" t="s">
        <v>165</v>
      </c>
      <c r="D49" s="14" t="s">
        <v>166</v>
      </c>
      <c r="E49" s="15">
        <v>54</v>
      </c>
      <c r="F49" s="16" t="s">
        <v>153</v>
      </c>
      <c r="H49" s="17">
        <f t="shared" ref="H49:H68" si="8">ROUND(E49*G49,2)</f>
        <v>0</v>
      </c>
      <c r="J49" s="17">
        <f t="shared" ref="J49:J77" si="9">ROUND(E49*G49,2)</f>
        <v>0</v>
      </c>
      <c r="L49" s="18">
        <f t="shared" ref="L49:L77" si="10">E49*K49</f>
        <v>0</v>
      </c>
      <c r="N49" s="15">
        <f t="shared" ref="N49:N77" si="11">E49*M49</f>
        <v>0</v>
      </c>
      <c r="O49" s="16">
        <v>0</v>
      </c>
      <c r="P49" s="16" t="s">
        <v>81</v>
      </c>
      <c r="V49" s="19" t="s">
        <v>65</v>
      </c>
      <c r="X49" s="13" t="s">
        <v>167</v>
      </c>
      <c r="Y49" s="13" t="s">
        <v>165</v>
      </c>
      <c r="Z49" s="16" t="s">
        <v>127</v>
      </c>
      <c r="AJ49" s="4" t="s">
        <v>84</v>
      </c>
      <c r="AK49" s="4" t="s">
        <v>85</v>
      </c>
    </row>
    <row r="50" spans="1:37" ht="25.5">
      <c r="A50" s="11">
        <v>22</v>
      </c>
      <c r="B50" s="12" t="s">
        <v>77</v>
      </c>
      <c r="C50" s="13" t="s">
        <v>168</v>
      </c>
      <c r="D50" s="14" t="s">
        <v>169</v>
      </c>
      <c r="E50" s="15">
        <v>54</v>
      </c>
      <c r="F50" s="16" t="s">
        <v>153</v>
      </c>
      <c r="H50" s="17">
        <f t="shared" si="8"/>
        <v>0</v>
      </c>
      <c r="J50" s="17">
        <f t="shared" si="9"/>
        <v>0</v>
      </c>
      <c r="L50" s="18">
        <f t="shared" si="10"/>
        <v>0</v>
      </c>
      <c r="N50" s="15">
        <f t="shared" si="11"/>
        <v>0</v>
      </c>
      <c r="O50" s="16">
        <v>0</v>
      </c>
      <c r="P50" s="16" t="s">
        <v>81</v>
      </c>
      <c r="V50" s="19" t="s">
        <v>65</v>
      </c>
      <c r="X50" s="13" t="s">
        <v>170</v>
      </c>
      <c r="Y50" s="13" t="s">
        <v>168</v>
      </c>
      <c r="Z50" s="16" t="s">
        <v>127</v>
      </c>
      <c r="AJ50" s="4" t="s">
        <v>84</v>
      </c>
      <c r="AK50" s="4" t="s">
        <v>85</v>
      </c>
    </row>
    <row r="51" spans="1:37" ht="25.5">
      <c r="A51" s="11">
        <v>23</v>
      </c>
      <c r="B51" s="12" t="s">
        <v>77</v>
      </c>
      <c r="C51" s="13" t="s">
        <v>171</v>
      </c>
      <c r="D51" s="14" t="s">
        <v>172</v>
      </c>
      <c r="E51" s="15">
        <v>26</v>
      </c>
      <c r="F51" s="16" t="s">
        <v>153</v>
      </c>
      <c r="H51" s="17">
        <f t="shared" si="8"/>
        <v>0</v>
      </c>
      <c r="J51" s="17">
        <f t="shared" si="9"/>
        <v>0</v>
      </c>
      <c r="L51" s="18">
        <f t="shared" si="10"/>
        <v>0</v>
      </c>
      <c r="N51" s="15">
        <f t="shared" si="11"/>
        <v>0</v>
      </c>
      <c r="O51" s="16">
        <v>0</v>
      </c>
      <c r="P51" s="16" t="s">
        <v>81</v>
      </c>
      <c r="V51" s="19" t="s">
        <v>65</v>
      </c>
      <c r="X51" s="13" t="s">
        <v>173</v>
      </c>
      <c r="Y51" s="13" t="s">
        <v>171</v>
      </c>
      <c r="Z51" s="16" t="s">
        <v>127</v>
      </c>
      <c r="AJ51" s="4" t="s">
        <v>84</v>
      </c>
      <c r="AK51" s="4" t="s">
        <v>85</v>
      </c>
    </row>
    <row r="52" spans="1:37" ht="25.5">
      <c r="A52" s="11">
        <v>24</v>
      </c>
      <c r="B52" s="12" t="s">
        <v>77</v>
      </c>
      <c r="C52" s="13" t="s">
        <v>174</v>
      </c>
      <c r="D52" s="14" t="s">
        <v>175</v>
      </c>
      <c r="E52" s="15">
        <v>26</v>
      </c>
      <c r="F52" s="16" t="s">
        <v>153</v>
      </c>
      <c r="H52" s="17">
        <f t="shared" si="8"/>
        <v>0</v>
      </c>
      <c r="J52" s="17">
        <f t="shared" si="9"/>
        <v>0</v>
      </c>
      <c r="L52" s="18">
        <f t="shared" si="10"/>
        <v>0</v>
      </c>
      <c r="N52" s="15">
        <f t="shared" si="11"/>
        <v>0</v>
      </c>
      <c r="O52" s="16">
        <v>0</v>
      </c>
      <c r="P52" s="16" t="s">
        <v>81</v>
      </c>
      <c r="V52" s="19" t="s">
        <v>65</v>
      </c>
      <c r="X52" s="13" t="s">
        <v>176</v>
      </c>
      <c r="Y52" s="13" t="s">
        <v>174</v>
      </c>
      <c r="Z52" s="16" t="s">
        <v>127</v>
      </c>
      <c r="AJ52" s="4" t="s">
        <v>84</v>
      </c>
      <c r="AK52" s="4" t="s">
        <v>85</v>
      </c>
    </row>
    <row r="53" spans="1:37" ht="25.5">
      <c r="A53" s="11">
        <v>25</v>
      </c>
      <c r="B53" s="12" t="s">
        <v>77</v>
      </c>
      <c r="C53" s="13" t="s">
        <v>177</v>
      </c>
      <c r="D53" s="14" t="s">
        <v>178</v>
      </c>
      <c r="E53" s="15">
        <v>26</v>
      </c>
      <c r="F53" s="16" t="s">
        <v>153</v>
      </c>
      <c r="H53" s="17">
        <f t="shared" si="8"/>
        <v>0</v>
      </c>
      <c r="J53" s="17">
        <f t="shared" si="9"/>
        <v>0</v>
      </c>
      <c r="L53" s="18">
        <f t="shared" si="10"/>
        <v>0</v>
      </c>
      <c r="N53" s="15">
        <f t="shared" si="11"/>
        <v>0</v>
      </c>
      <c r="O53" s="16">
        <v>0</v>
      </c>
      <c r="P53" s="16" t="s">
        <v>81</v>
      </c>
      <c r="V53" s="19" t="s">
        <v>65</v>
      </c>
      <c r="X53" s="13" t="s">
        <v>179</v>
      </c>
      <c r="Y53" s="13" t="s">
        <v>177</v>
      </c>
      <c r="Z53" s="16" t="s">
        <v>127</v>
      </c>
      <c r="AJ53" s="4" t="s">
        <v>84</v>
      </c>
      <c r="AK53" s="4" t="s">
        <v>85</v>
      </c>
    </row>
    <row r="54" spans="1:37" ht="25.5">
      <c r="A54" s="11">
        <v>26</v>
      </c>
      <c r="B54" s="12" t="s">
        <v>77</v>
      </c>
      <c r="C54" s="13" t="s">
        <v>180</v>
      </c>
      <c r="D54" s="14" t="s">
        <v>181</v>
      </c>
      <c r="E54" s="15">
        <v>26</v>
      </c>
      <c r="F54" s="16" t="s">
        <v>153</v>
      </c>
      <c r="H54" s="17">
        <f t="shared" si="8"/>
        <v>0</v>
      </c>
      <c r="J54" s="17">
        <f t="shared" si="9"/>
        <v>0</v>
      </c>
      <c r="L54" s="18">
        <f t="shared" si="10"/>
        <v>0</v>
      </c>
      <c r="N54" s="15">
        <f t="shared" si="11"/>
        <v>0</v>
      </c>
      <c r="O54" s="16">
        <v>0</v>
      </c>
      <c r="P54" s="16" t="s">
        <v>81</v>
      </c>
      <c r="V54" s="19" t="s">
        <v>65</v>
      </c>
      <c r="X54" s="13" t="s">
        <v>182</v>
      </c>
      <c r="Y54" s="13" t="s">
        <v>180</v>
      </c>
      <c r="Z54" s="16" t="s">
        <v>127</v>
      </c>
      <c r="AJ54" s="4" t="s">
        <v>84</v>
      </c>
      <c r="AK54" s="4" t="s">
        <v>85</v>
      </c>
    </row>
    <row r="55" spans="1:37" ht="25.5">
      <c r="A55" s="11">
        <v>27</v>
      </c>
      <c r="B55" s="12" t="s">
        <v>77</v>
      </c>
      <c r="C55" s="13" t="s">
        <v>183</v>
      </c>
      <c r="D55" s="14" t="s">
        <v>184</v>
      </c>
      <c r="E55" s="15">
        <v>26</v>
      </c>
      <c r="F55" s="16" t="s">
        <v>153</v>
      </c>
      <c r="H55" s="17">
        <f t="shared" si="8"/>
        <v>0</v>
      </c>
      <c r="J55" s="17">
        <f t="shared" si="9"/>
        <v>0</v>
      </c>
      <c r="L55" s="18">
        <f t="shared" si="10"/>
        <v>0</v>
      </c>
      <c r="N55" s="15">
        <f t="shared" si="11"/>
        <v>0</v>
      </c>
      <c r="O55" s="16">
        <v>0</v>
      </c>
      <c r="P55" s="16" t="s">
        <v>81</v>
      </c>
      <c r="V55" s="19" t="s">
        <v>65</v>
      </c>
      <c r="X55" s="13" t="s">
        <v>185</v>
      </c>
      <c r="Y55" s="13" t="s">
        <v>183</v>
      </c>
      <c r="Z55" s="16" t="s">
        <v>127</v>
      </c>
      <c r="AJ55" s="4" t="s">
        <v>84</v>
      </c>
      <c r="AK55" s="4" t="s">
        <v>85</v>
      </c>
    </row>
    <row r="56" spans="1:37" ht="25.5">
      <c r="A56" s="11">
        <v>28</v>
      </c>
      <c r="B56" s="12" t="s">
        <v>77</v>
      </c>
      <c r="C56" s="13" t="s">
        <v>186</v>
      </c>
      <c r="D56" s="14" t="s">
        <v>187</v>
      </c>
      <c r="E56" s="15">
        <v>26</v>
      </c>
      <c r="F56" s="16" t="s">
        <v>153</v>
      </c>
      <c r="H56" s="17">
        <f t="shared" si="8"/>
        <v>0</v>
      </c>
      <c r="J56" s="17">
        <f t="shared" si="9"/>
        <v>0</v>
      </c>
      <c r="L56" s="18">
        <f t="shared" si="10"/>
        <v>0</v>
      </c>
      <c r="N56" s="15">
        <f t="shared" si="11"/>
        <v>0</v>
      </c>
      <c r="O56" s="16">
        <v>0</v>
      </c>
      <c r="P56" s="16" t="s">
        <v>81</v>
      </c>
      <c r="V56" s="19" t="s">
        <v>65</v>
      </c>
      <c r="X56" s="13" t="s">
        <v>188</v>
      </c>
      <c r="Y56" s="13" t="s">
        <v>186</v>
      </c>
      <c r="Z56" s="16" t="s">
        <v>127</v>
      </c>
      <c r="AJ56" s="4" t="s">
        <v>84</v>
      </c>
      <c r="AK56" s="4" t="s">
        <v>85</v>
      </c>
    </row>
    <row r="57" spans="1:37" ht="25.5">
      <c r="A57" s="11">
        <v>29</v>
      </c>
      <c r="B57" s="12" t="s">
        <v>77</v>
      </c>
      <c r="C57" s="13" t="s">
        <v>189</v>
      </c>
      <c r="D57" s="14" t="s">
        <v>190</v>
      </c>
      <c r="E57" s="15">
        <v>26</v>
      </c>
      <c r="F57" s="16" t="s">
        <v>153</v>
      </c>
      <c r="H57" s="17">
        <f t="shared" si="8"/>
        <v>0</v>
      </c>
      <c r="J57" s="17">
        <f t="shared" si="9"/>
        <v>0</v>
      </c>
      <c r="L57" s="18">
        <f t="shared" si="10"/>
        <v>0</v>
      </c>
      <c r="N57" s="15">
        <f t="shared" si="11"/>
        <v>0</v>
      </c>
      <c r="O57" s="16">
        <v>0</v>
      </c>
      <c r="P57" s="16" t="s">
        <v>81</v>
      </c>
      <c r="V57" s="19" t="s">
        <v>65</v>
      </c>
      <c r="X57" s="13" t="s">
        <v>191</v>
      </c>
      <c r="Y57" s="13" t="s">
        <v>189</v>
      </c>
      <c r="Z57" s="16" t="s">
        <v>127</v>
      </c>
      <c r="AJ57" s="4" t="s">
        <v>84</v>
      </c>
      <c r="AK57" s="4" t="s">
        <v>85</v>
      </c>
    </row>
    <row r="58" spans="1:37" ht="25.5">
      <c r="A58" s="11">
        <v>30</v>
      </c>
      <c r="B58" s="12" t="s">
        <v>77</v>
      </c>
      <c r="C58" s="13" t="s">
        <v>192</v>
      </c>
      <c r="D58" s="14" t="s">
        <v>193</v>
      </c>
      <c r="E58" s="15">
        <v>26</v>
      </c>
      <c r="F58" s="16" t="s">
        <v>153</v>
      </c>
      <c r="H58" s="17">
        <f t="shared" si="8"/>
        <v>0</v>
      </c>
      <c r="J58" s="17">
        <f t="shared" si="9"/>
        <v>0</v>
      </c>
      <c r="L58" s="18">
        <f t="shared" si="10"/>
        <v>0</v>
      </c>
      <c r="N58" s="15">
        <f t="shared" si="11"/>
        <v>0</v>
      </c>
      <c r="O58" s="16">
        <v>0</v>
      </c>
      <c r="P58" s="16" t="s">
        <v>81</v>
      </c>
      <c r="V58" s="19" t="s">
        <v>65</v>
      </c>
      <c r="X58" s="13" t="s">
        <v>194</v>
      </c>
      <c r="Y58" s="13" t="s">
        <v>192</v>
      </c>
      <c r="Z58" s="16" t="s">
        <v>127</v>
      </c>
      <c r="AJ58" s="4" t="s">
        <v>84</v>
      </c>
      <c r="AK58" s="4" t="s">
        <v>85</v>
      </c>
    </row>
    <row r="59" spans="1:37" ht="25.5">
      <c r="A59" s="11">
        <v>31</v>
      </c>
      <c r="B59" s="12" t="s">
        <v>77</v>
      </c>
      <c r="C59" s="13" t="s">
        <v>195</v>
      </c>
      <c r="D59" s="14" t="s">
        <v>196</v>
      </c>
      <c r="E59" s="15">
        <v>4</v>
      </c>
      <c r="F59" s="16" t="s">
        <v>153</v>
      </c>
      <c r="H59" s="17">
        <f t="shared" si="8"/>
        <v>0</v>
      </c>
      <c r="J59" s="17">
        <f t="shared" si="9"/>
        <v>0</v>
      </c>
      <c r="L59" s="18">
        <f t="shared" si="10"/>
        <v>0</v>
      </c>
      <c r="N59" s="15">
        <f t="shared" si="11"/>
        <v>0</v>
      </c>
      <c r="O59" s="16">
        <v>0</v>
      </c>
      <c r="P59" s="16" t="s">
        <v>81</v>
      </c>
      <c r="V59" s="19" t="s">
        <v>65</v>
      </c>
      <c r="X59" s="13" t="s">
        <v>197</v>
      </c>
      <c r="Y59" s="13" t="s">
        <v>195</v>
      </c>
      <c r="Z59" s="16" t="s">
        <v>127</v>
      </c>
      <c r="AJ59" s="4" t="s">
        <v>84</v>
      </c>
      <c r="AK59" s="4" t="s">
        <v>85</v>
      </c>
    </row>
    <row r="60" spans="1:37" ht="25.5">
      <c r="A60" s="11">
        <v>32</v>
      </c>
      <c r="B60" s="12" t="s">
        <v>77</v>
      </c>
      <c r="C60" s="13" t="s">
        <v>198</v>
      </c>
      <c r="D60" s="14" t="s">
        <v>199</v>
      </c>
      <c r="E60" s="15">
        <v>2</v>
      </c>
      <c r="F60" s="16" t="s">
        <v>153</v>
      </c>
      <c r="H60" s="17">
        <f t="shared" si="8"/>
        <v>0</v>
      </c>
      <c r="J60" s="17">
        <f t="shared" si="9"/>
        <v>0</v>
      </c>
      <c r="L60" s="18">
        <f t="shared" si="10"/>
        <v>0</v>
      </c>
      <c r="N60" s="15">
        <f t="shared" si="11"/>
        <v>0</v>
      </c>
      <c r="O60" s="16">
        <v>0</v>
      </c>
      <c r="P60" s="16" t="s">
        <v>81</v>
      </c>
      <c r="V60" s="19" t="s">
        <v>65</v>
      </c>
      <c r="X60" s="13" t="s">
        <v>200</v>
      </c>
      <c r="Y60" s="13" t="s">
        <v>198</v>
      </c>
      <c r="Z60" s="16" t="s">
        <v>127</v>
      </c>
      <c r="AJ60" s="4" t="s">
        <v>84</v>
      </c>
      <c r="AK60" s="4" t="s">
        <v>85</v>
      </c>
    </row>
    <row r="61" spans="1:37" ht="25.5">
      <c r="A61" s="11">
        <v>33</v>
      </c>
      <c r="B61" s="12" t="s">
        <v>77</v>
      </c>
      <c r="C61" s="13" t="s">
        <v>201</v>
      </c>
      <c r="D61" s="14" t="s">
        <v>202</v>
      </c>
      <c r="E61" s="15">
        <v>4</v>
      </c>
      <c r="F61" s="16" t="s">
        <v>153</v>
      </c>
      <c r="H61" s="17">
        <f t="shared" si="8"/>
        <v>0</v>
      </c>
      <c r="J61" s="17">
        <f t="shared" si="9"/>
        <v>0</v>
      </c>
      <c r="L61" s="18">
        <f t="shared" si="10"/>
        <v>0</v>
      </c>
      <c r="N61" s="15">
        <f t="shared" si="11"/>
        <v>0</v>
      </c>
      <c r="O61" s="16">
        <v>0</v>
      </c>
      <c r="P61" s="16" t="s">
        <v>81</v>
      </c>
      <c r="V61" s="19" t="s">
        <v>65</v>
      </c>
      <c r="X61" s="13" t="s">
        <v>203</v>
      </c>
      <c r="Y61" s="13" t="s">
        <v>201</v>
      </c>
      <c r="Z61" s="16" t="s">
        <v>127</v>
      </c>
      <c r="AJ61" s="4" t="s">
        <v>84</v>
      </c>
      <c r="AK61" s="4" t="s">
        <v>85</v>
      </c>
    </row>
    <row r="62" spans="1:37" ht="25.5">
      <c r="A62" s="11">
        <v>34</v>
      </c>
      <c r="B62" s="12" t="s">
        <v>77</v>
      </c>
      <c r="C62" s="13" t="s">
        <v>204</v>
      </c>
      <c r="D62" s="14" t="s">
        <v>205</v>
      </c>
      <c r="E62" s="15">
        <v>2</v>
      </c>
      <c r="F62" s="16" t="s">
        <v>153</v>
      </c>
      <c r="H62" s="17">
        <f t="shared" si="8"/>
        <v>0</v>
      </c>
      <c r="J62" s="17">
        <f t="shared" si="9"/>
        <v>0</v>
      </c>
      <c r="L62" s="18">
        <f t="shared" si="10"/>
        <v>0</v>
      </c>
      <c r="N62" s="15">
        <f t="shared" si="11"/>
        <v>0</v>
      </c>
      <c r="O62" s="16">
        <v>0</v>
      </c>
      <c r="P62" s="16" t="s">
        <v>81</v>
      </c>
      <c r="V62" s="19" t="s">
        <v>65</v>
      </c>
      <c r="X62" s="13" t="s">
        <v>206</v>
      </c>
      <c r="Y62" s="13" t="s">
        <v>204</v>
      </c>
      <c r="Z62" s="16" t="s">
        <v>127</v>
      </c>
      <c r="AJ62" s="4" t="s">
        <v>84</v>
      </c>
      <c r="AK62" s="4" t="s">
        <v>85</v>
      </c>
    </row>
    <row r="63" spans="1:37" ht="25.5">
      <c r="A63" s="11">
        <v>35</v>
      </c>
      <c r="B63" s="12" t="s">
        <v>77</v>
      </c>
      <c r="C63" s="13" t="s">
        <v>207</v>
      </c>
      <c r="D63" s="14" t="s">
        <v>208</v>
      </c>
      <c r="E63" s="15">
        <v>2</v>
      </c>
      <c r="F63" s="16" t="s">
        <v>153</v>
      </c>
      <c r="H63" s="17">
        <f t="shared" si="8"/>
        <v>0</v>
      </c>
      <c r="J63" s="17">
        <f t="shared" si="9"/>
        <v>0</v>
      </c>
      <c r="K63" s="18">
        <v>0.2457</v>
      </c>
      <c r="L63" s="18">
        <f t="shared" si="10"/>
        <v>0.4914</v>
      </c>
      <c r="N63" s="15">
        <f t="shared" si="11"/>
        <v>0</v>
      </c>
      <c r="O63" s="16">
        <v>0</v>
      </c>
      <c r="P63" s="16" t="s">
        <v>81</v>
      </c>
      <c r="V63" s="19" t="s">
        <v>65</v>
      </c>
      <c r="X63" s="13" t="s">
        <v>209</v>
      </c>
      <c r="Y63" s="13" t="s">
        <v>207</v>
      </c>
      <c r="Z63" s="16" t="s">
        <v>127</v>
      </c>
      <c r="AJ63" s="4" t="s">
        <v>84</v>
      </c>
      <c r="AK63" s="4" t="s">
        <v>85</v>
      </c>
    </row>
    <row r="64" spans="1:37" ht="25.5">
      <c r="A64" s="11">
        <v>36</v>
      </c>
      <c r="B64" s="12" t="s">
        <v>77</v>
      </c>
      <c r="C64" s="13" t="s">
        <v>210</v>
      </c>
      <c r="D64" s="14" t="s">
        <v>211</v>
      </c>
      <c r="E64" s="15">
        <v>2</v>
      </c>
      <c r="F64" s="16" t="s">
        <v>153</v>
      </c>
      <c r="H64" s="17">
        <f t="shared" si="8"/>
        <v>0</v>
      </c>
      <c r="J64" s="17">
        <f t="shared" si="9"/>
        <v>0</v>
      </c>
      <c r="K64" s="18">
        <v>0.10940999999999999</v>
      </c>
      <c r="L64" s="18">
        <f t="shared" si="10"/>
        <v>0.21881999999999999</v>
      </c>
      <c r="N64" s="15">
        <f t="shared" si="11"/>
        <v>0</v>
      </c>
      <c r="O64" s="16">
        <v>0</v>
      </c>
      <c r="P64" s="16" t="s">
        <v>81</v>
      </c>
      <c r="V64" s="19" t="s">
        <v>65</v>
      </c>
      <c r="X64" s="13" t="s">
        <v>212</v>
      </c>
      <c r="Y64" s="13" t="s">
        <v>210</v>
      </c>
      <c r="Z64" s="16" t="s">
        <v>127</v>
      </c>
      <c r="AJ64" s="4" t="s">
        <v>84</v>
      </c>
      <c r="AK64" s="4" t="s">
        <v>85</v>
      </c>
    </row>
    <row r="65" spans="1:37">
      <c r="A65" s="11">
        <v>37</v>
      </c>
      <c r="B65" s="12" t="s">
        <v>213</v>
      </c>
      <c r="C65" s="13" t="s">
        <v>214</v>
      </c>
      <c r="D65" s="14" t="s">
        <v>215</v>
      </c>
      <c r="E65" s="15">
        <v>1</v>
      </c>
      <c r="F65" s="16" t="s">
        <v>216</v>
      </c>
      <c r="H65" s="17">
        <f t="shared" si="8"/>
        <v>0</v>
      </c>
      <c r="J65" s="17">
        <f t="shared" si="9"/>
        <v>0</v>
      </c>
      <c r="L65" s="18">
        <f t="shared" si="10"/>
        <v>0</v>
      </c>
      <c r="N65" s="15">
        <f t="shared" si="11"/>
        <v>0</v>
      </c>
      <c r="O65" s="16">
        <v>0</v>
      </c>
      <c r="P65" s="16" t="s">
        <v>81</v>
      </c>
      <c r="V65" s="19" t="s">
        <v>65</v>
      </c>
      <c r="X65" s="13" t="s">
        <v>217</v>
      </c>
      <c r="Y65" s="13" t="s">
        <v>214</v>
      </c>
      <c r="Z65" s="16" t="s">
        <v>127</v>
      </c>
      <c r="AJ65" s="4" t="s">
        <v>84</v>
      </c>
      <c r="AK65" s="4" t="s">
        <v>85</v>
      </c>
    </row>
    <row r="66" spans="1:37" ht="25.5">
      <c r="A66" s="11">
        <v>38</v>
      </c>
      <c r="B66" s="12" t="s">
        <v>77</v>
      </c>
      <c r="C66" s="13" t="s">
        <v>218</v>
      </c>
      <c r="D66" s="14" t="s">
        <v>219</v>
      </c>
      <c r="E66" s="15">
        <v>28.8</v>
      </c>
      <c r="F66" s="16" t="s">
        <v>80</v>
      </c>
      <c r="H66" s="17">
        <f t="shared" si="8"/>
        <v>0</v>
      </c>
      <c r="J66" s="17">
        <f t="shared" si="9"/>
        <v>0</v>
      </c>
      <c r="K66" s="18">
        <v>1.3999999999999999E-4</v>
      </c>
      <c r="L66" s="18">
        <f t="shared" si="10"/>
        <v>4.032E-3</v>
      </c>
      <c r="N66" s="15">
        <f t="shared" si="11"/>
        <v>0</v>
      </c>
      <c r="O66" s="16">
        <v>0</v>
      </c>
      <c r="P66" s="16" t="s">
        <v>81</v>
      </c>
      <c r="V66" s="19" t="s">
        <v>65</v>
      </c>
      <c r="X66" s="13" t="s">
        <v>220</v>
      </c>
      <c r="Y66" s="13" t="s">
        <v>218</v>
      </c>
      <c r="Z66" s="16" t="s">
        <v>221</v>
      </c>
      <c r="AJ66" s="4" t="s">
        <v>84</v>
      </c>
      <c r="AK66" s="4" t="s">
        <v>85</v>
      </c>
    </row>
    <row r="67" spans="1:37" ht="25.5">
      <c r="A67" s="11">
        <v>39</v>
      </c>
      <c r="B67" s="12" t="s">
        <v>77</v>
      </c>
      <c r="C67" s="13" t="s">
        <v>222</v>
      </c>
      <c r="D67" s="14" t="s">
        <v>223</v>
      </c>
      <c r="E67" s="15">
        <v>28.8</v>
      </c>
      <c r="F67" s="16" t="s">
        <v>80</v>
      </c>
      <c r="H67" s="17">
        <f t="shared" si="8"/>
        <v>0</v>
      </c>
      <c r="J67" s="17">
        <f t="shared" si="9"/>
        <v>0</v>
      </c>
      <c r="L67" s="18">
        <f t="shared" si="10"/>
        <v>0</v>
      </c>
      <c r="N67" s="15">
        <f t="shared" si="11"/>
        <v>0</v>
      </c>
      <c r="O67" s="16">
        <v>0</v>
      </c>
      <c r="P67" s="16" t="s">
        <v>81</v>
      </c>
      <c r="V67" s="19" t="s">
        <v>65</v>
      </c>
      <c r="X67" s="13" t="s">
        <v>224</v>
      </c>
      <c r="Y67" s="13" t="s">
        <v>222</v>
      </c>
      <c r="Z67" s="16" t="s">
        <v>221</v>
      </c>
      <c r="AJ67" s="4" t="s">
        <v>84</v>
      </c>
      <c r="AK67" s="4" t="s">
        <v>85</v>
      </c>
    </row>
    <row r="68" spans="1:37" ht="25.5">
      <c r="A68" s="11">
        <v>40</v>
      </c>
      <c r="B68" s="12" t="s">
        <v>77</v>
      </c>
      <c r="C68" s="13" t="s">
        <v>225</v>
      </c>
      <c r="D68" s="14" t="s">
        <v>226</v>
      </c>
      <c r="E68" s="15">
        <v>20.399999999999999</v>
      </c>
      <c r="F68" s="16" t="s">
        <v>100</v>
      </c>
      <c r="H68" s="17">
        <f t="shared" si="8"/>
        <v>0</v>
      </c>
      <c r="J68" s="17">
        <f t="shared" si="9"/>
        <v>0</v>
      </c>
      <c r="K68" s="18">
        <v>0.10562000000000001</v>
      </c>
      <c r="L68" s="18">
        <f t="shared" si="10"/>
        <v>2.1546479999999999</v>
      </c>
      <c r="N68" s="15">
        <f t="shared" si="11"/>
        <v>0</v>
      </c>
      <c r="O68" s="16">
        <v>0</v>
      </c>
      <c r="P68" s="16" t="s">
        <v>81</v>
      </c>
      <c r="V68" s="19" t="s">
        <v>65</v>
      </c>
      <c r="X68" s="13" t="s">
        <v>227</v>
      </c>
      <c r="Y68" s="13" t="s">
        <v>225</v>
      </c>
      <c r="Z68" s="16" t="s">
        <v>127</v>
      </c>
      <c r="AJ68" s="4" t="s">
        <v>84</v>
      </c>
      <c r="AK68" s="4" t="s">
        <v>85</v>
      </c>
    </row>
    <row r="69" spans="1:37">
      <c r="A69" s="11">
        <v>41</v>
      </c>
      <c r="B69" s="12" t="s">
        <v>143</v>
      </c>
      <c r="C69" s="13" t="s">
        <v>228</v>
      </c>
      <c r="D69" s="14" t="s">
        <v>229</v>
      </c>
      <c r="E69" s="15">
        <v>20.808</v>
      </c>
      <c r="F69" s="16" t="s">
        <v>153</v>
      </c>
      <c r="I69" s="17">
        <f>ROUND(E69*G69,2)</f>
        <v>0</v>
      </c>
      <c r="J69" s="17">
        <f t="shared" si="9"/>
        <v>0</v>
      </c>
      <c r="K69" s="18">
        <v>2.1999999999999999E-2</v>
      </c>
      <c r="L69" s="18">
        <f t="shared" si="10"/>
        <v>0.45777599999999996</v>
      </c>
      <c r="N69" s="15">
        <f t="shared" si="11"/>
        <v>0</v>
      </c>
      <c r="O69" s="16">
        <v>0</v>
      </c>
      <c r="P69" s="16" t="s">
        <v>81</v>
      </c>
      <c r="V69" s="19" t="s">
        <v>64</v>
      </c>
      <c r="X69" s="13" t="s">
        <v>228</v>
      </c>
      <c r="Y69" s="13" t="s">
        <v>228</v>
      </c>
      <c r="Z69" s="16" t="s">
        <v>146</v>
      </c>
      <c r="AA69" s="13" t="s">
        <v>81</v>
      </c>
      <c r="AJ69" s="4" t="s">
        <v>147</v>
      </c>
      <c r="AK69" s="4" t="s">
        <v>85</v>
      </c>
    </row>
    <row r="70" spans="1:37" ht="25.5">
      <c r="A70" s="11">
        <v>42</v>
      </c>
      <c r="B70" s="12" t="s">
        <v>77</v>
      </c>
      <c r="C70" s="13" t="s">
        <v>230</v>
      </c>
      <c r="D70" s="14" t="s">
        <v>231</v>
      </c>
      <c r="E70" s="15">
        <v>253</v>
      </c>
      <c r="F70" s="16" t="s">
        <v>100</v>
      </c>
      <c r="H70" s="17">
        <f>ROUND(E70*G70,2)</f>
        <v>0</v>
      </c>
      <c r="J70" s="17">
        <f t="shared" si="9"/>
        <v>0</v>
      </c>
      <c r="K70" s="18">
        <v>0.17638000000000001</v>
      </c>
      <c r="L70" s="18">
        <f t="shared" si="10"/>
        <v>44.624140000000004</v>
      </c>
      <c r="N70" s="15">
        <f t="shared" si="11"/>
        <v>0</v>
      </c>
      <c r="O70" s="16">
        <v>0</v>
      </c>
      <c r="P70" s="16" t="s">
        <v>81</v>
      </c>
      <c r="V70" s="19" t="s">
        <v>65</v>
      </c>
      <c r="X70" s="13" t="s">
        <v>232</v>
      </c>
      <c r="Y70" s="13" t="s">
        <v>230</v>
      </c>
      <c r="Z70" s="16" t="s">
        <v>127</v>
      </c>
      <c r="AJ70" s="4" t="s">
        <v>84</v>
      </c>
      <c r="AK70" s="4" t="s">
        <v>85</v>
      </c>
    </row>
    <row r="71" spans="1:37">
      <c r="A71" s="11">
        <v>43</v>
      </c>
      <c r="B71" s="12" t="s">
        <v>143</v>
      </c>
      <c r="C71" s="13" t="s">
        <v>233</v>
      </c>
      <c r="D71" s="14" t="s">
        <v>234</v>
      </c>
      <c r="E71" s="15">
        <v>199.76300000000001</v>
      </c>
      <c r="F71" s="16" t="s">
        <v>153</v>
      </c>
      <c r="I71" s="17">
        <f>ROUND(E71*G71,2)</f>
        <v>0</v>
      </c>
      <c r="J71" s="17">
        <f t="shared" si="9"/>
        <v>0</v>
      </c>
      <c r="K71" s="18">
        <v>9.9000000000000005E-2</v>
      </c>
      <c r="L71" s="18">
        <f t="shared" si="10"/>
        <v>19.776537000000001</v>
      </c>
      <c r="N71" s="15">
        <f t="shared" si="11"/>
        <v>0</v>
      </c>
      <c r="O71" s="16">
        <v>0</v>
      </c>
      <c r="P71" s="16" t="s">
        <v>81</v>
      </c>
      <c r="V71" s="19" t="s">
        <v>64</v>
      </c>
      <c r="X71" s="13" t="s">
        <v>233</v>
      </c>
      <c r="Y71" s="13" t="s">
        <v>233</v>
      </c>
      <c r="Z71" s="16" t="s">
        <v>146</v>
      </c>
      <c r="AA71" s="13" t="s">
        <v>81</v>
      </c>
      <c r="AJ71" s="4" t="s">
        <v>147</v>
      </c>
      <c r="AK71" s="4" t="s">
        <v>85</v>
      </c>
    </row>
    <row r="72" spans="1:37">
      <c r="A72" s="11">
        <v>44</v>
      </c>
      <c r="B72" s="12" t="s">
        <v>143</v>
      </c>
      <c r="C72" s="13" t="s">
        <v>235</v>
      </c>
      <c r="D72" s="14" t="s">
        <v>236</v>
      </c>
      <c r="E72" s="15">
        <v>50.137999999999998</v>
      </c>
      <c r="F72" s="16" t="s">
        <v>153</v>
      </c>
      <c r="I72" s="17">
        <f>ROUND(E72*G72,2)</f>
        <v>0</v>
      </c>
      <c r="J72" s="17">
        <f t="shared" si="9"/>
        <v>0</v>
      </c>
      <c r="K72" s="18">
        <v>0.115</v>
      </c>
      <c r="L72" s="18">
        <f t="shared" si="10"/>
        <v>5.7658699999999996</v>
      </c>
      <c r="N72" s="15">
        <f t="shared" si="11"/>
        <v>0</v>
      </c>
      <c r="O72" s="16">
        <v>0</v>
      </c>
      <c r="P72" s="16" t="s">
        <v>81</v>
      </c>
      <c r="V72" s="19" t="s">
        <v>64</v>
      </c>
      <c r="X72" s="13" t="s">
        <v>235</v>
      </c>
      <c r="Y72" s="13" t="s">
        <v>235</v>
      </c>
      <c r="Z72" s="16" t="s">
        <v>146</v>
      </c>
      <c r="AA72" s="13" t="s">
        <v>81</v>
      </c>
      <c r="AJ72" s="4" t="s">
        <v>147</v>
      </c>
      <c r="AK72" s="4" t="s">
        <v>85</v>
      </c>
    </row>
    <row r="73" spans="1:37">
      <c r="A73" s="11">
        <v>45</v>
      </c>
      <c r="B73" s="12" t="s">
        <v>143</v>
      </c>
      <c r="C73" s="13" t="s">
        <v>237</v>
      </c>
      <c r="D73" s="14" t="s">
        <v>238</v>
      </c>
      <c r="E73" s="15">
        <v>13.13</v>
      </c>
      <c r="F73" s="16" t="s">
        <v>153</v>
      </c>
      <c r="I73" s="17">
        <f>ROUND(E73*G73,2)</f>
        <v>0</v>
      </c>
      <c r="J73" s="17">
        <f t="shared" si="9"/>
        <v>0</v>
      </c>
      <c r="K73" s="18">
        <v>5.5E-2</v>
      </c>
      <c r="L73" s="18">
        <f t="shared" si="10"/>
        <v>0.72215000000000007</v>
      </c>
      <c r="N73" s="15">
        <f t="shared" si="11"/>
        <v>0</v>
      </c>
      <c r="O73" s="16">
        <v>0</v>
      </c>
      <c r="P73" s="16" t="s">
        <v>81</v>
      </c>
      <c r="V73" s="19" t="s">
        <v>64</v>
      </c>
      <c r="X73" s="13" t="s">
        <v>237</v>
      </c>
      <c r="Y73" s="13" t="s">
        <v>237</v>
      </c>
      <c r="Z73" s="16" t="s">
        <v>146</v>
      </c>
      <c r="AA73" s="13" t="s">
        <v>81</v>
      </c>
      <c r="AJ73" s="4" t="s">
        <v>147</v>
      </c>
      <c r="AK73" s="4" t="s">
        <v>85</v>
      </c>
    </row>
    <row r="74" spans="1:37">
      <c r="A74" s="11">
        <v>46</v>
      </c>
      <c r="B74" s="12" t="s">
        <v>143</v>
      </c>
      <c r="C74" s="13" t="s">
        <v>239</v>
      </c>
      <c r="D74" s="14" t="s">
        <v>240</v>
      </c>
      <c r="E74" s="15">
        <v>13.13</v>
      </c>
      <c r="F74" s="16" t="s">
        <v>153</v>
      </c>
      <c r="I74" s="17">
        <f>ROUND(E74*G74,2)</f>
        <v>0</v>
      </c>
      <c r="J74" s="17">
        <f t="shared" si="9"/>
        <v>0</v>
      </c>
      <c r="K74" s="18">
        <v>5.5E-2</v>
      </c>
      <c r="L74" s="18">
        <f t="shared" si="10"/>
        <v>0.72215000000000007</v>
      </c>
      <c r="N74" s="15">
        <f t="shared" si="11"/>
        <v>0</v>
      </c>
      <c r="O74" s="16">
        <v>0</v>
      </c>
      <c r="P74" s="16" t="s">
        <v>81</v>
      </c>
      <c r="V74" s="19" t="s">
        <v>64</v>
      </c>
      <c r="X74" s="13" t="s">
        <v>239</v>
      </c>
      <c r="Y74" s="13" t="s">
        <v>239</v>
      </c>
      <c r="Z74" s="16" t="s">
        <v>146</v>
      </c>
      <c r="AA74" s="13" t="s">
        <v>81</v>
      </c>
      <c r="AJ74" s="4" t="s">
        <v>147</v>
      </c>
      <c r="AK74" s="4" t="s">
        <v>85</v>
      </c>
    </row>
    <row r="75" spans="1:37" ht="25.5">
      <c r="A75" s="11">
        <v>47</v>
      </c>
      <c r="B75" s="12" t="s">
        <v>77</v>
      </c>
      <c r="C75" s="13" t="s">
        <v>241</v>
      </c>
      <c r="D75" s="14" t="s">
        <v>242</v>
      </c>
      <c r="E75" s="15">
        <v>22.77</v>
      </c>
      <c r="F75" s="16" t="s">
        <v>243</v>
      </c>
      <c r="H75" s="17">
        <f>ROUND(E75*G75,2)</f>
        <v>0</v>
      </c>
      <c r="J75" s="17">
        <f t="shared" si="9"/>
        <v>0</v>
      </c>
      <c r="K75" s="18">
        <v>2.3628499999999999</v>
      </c>
      <c r="L75" s="18">
        <f t="shared" si="10"/>
        <v>53.802094499999995</v>
      </c>
      <c r="N75" s="15">
        <f t="shared" si="11"/>
        <v>0</v>
      </c>
      <c r="O75" s="16">
        <v>0</v>
      </c>
      <c r="P75" s="16" t="s">
        <v>81</v>
      </c>
      <c r="V75" s="19" t="s">
        <v>65</v>
      </c>
      <c r="X75" s="13" t="s">
        <v>244</v>
      </c>
      <c r="Y75" s="13" t="s">
        <v>241</v>
      </c>
      <c r="Z75" s="16" t="s">
        <v>127</v>
      </c>
      <c r="AJ75" s="4" t="s">
        <v>84</v>
      </c>
      <c r="AK75" s="4" t="s">
        <v>85</v>
      </c>
    </row>
    <row r="76" spans="1:37" ht="25.5">
      <c r="A76" s="11">
        <v>48</v>
      </c>
      <c r="B76" s="12" t="s">
        <v>123</v>
      </c>
      <c r="C76" s="13" t="s">
        <v>245</v>
      </c>
      <c r="D76" s="14" t="s">
        <v>246</v>
      </c>
      <c r="E76" s="15">
        <v>212.4</v>
      </c>
      <c r="F76" s="16" t="s">
        <v>100</v>
      </c>
      <c r="H76" s="17">
        <f>ROUND(E76*G76,2)</f>
        <v>0</v>
      </c>
      <c r="J76" s="17">
        <f t="shared" si="9"/>
        <v>0</v>
      </c>
      <c r="K76" s="18">
        <v>3.0000000000000001E-5</v>
      </c>
      <c r="L76" s="18">
        <f t="shared" si="10"/>
        <v>6.3720000000000001E-3</v>
      </c>
      <c r="N76" s="15">
        <f t="shared" si="11"/>
        <v>0</v>
      </c>
      <c r="O76" s="16">
        <v>0</v>
      </c>
      <c r="P76" s="16" t="s">
        <v>81</v>
      </c>
      <c r="V76" s="19" t="s">
        <v>65</v>
      </c>
      <c r="X76" s="13" t="s">
        <v>247</v>
      </c>
      <c r="Y76" s="13" t="s">
        <v>245</v>
      </c>
      <c r="Z76" s="16" t="s">
        <v>127</v>
      </c>
      <c r="AJ76" s="4" t="s">
        <v>84</v>
      </c>
      <c r="AK76" s="4" t="s">
        <v>85</v>
      </c>
    </row>
    <row r="77" spans="1:37" ht="25.5">
      <c r="A77" s="11">
        <v>49</v>
      </c>
      <c r="B77" s="12" t="s">
        <v>77</v>
      </c>
      <c r="C77" s="13" t="s">
        <v>248</v>
      </c>
      <c r="D77" s="14" t="s">
        <v>249</v>
      </c>
      <c r="E77" s="15">
        <v>482.62200000000001</v>
      </c>
      <c r="F77" s="16" t="s">
        <v>250</v>
      </c>
      <c r="H77" s="17">
        <f>ROUND(E77*G77,2)</f>
        <v>0</v>
      </c>
      <c r="J77" s="17">
        <f t="shared" si="9"/>
        <v>0</v>
      </c>
      <c r="L77" s="18">
        <f t="shared" si="10"/>
        <v>0</v>
      </c>
      <c r="N77" s="15">
        <f t="shared" si="11"/>
        <v>0</v>
      </c>
      <c r="O77" s="16">
        <v>0</v>
      </c>
      <c r="P77" s="16" t="s">
        <v>81</v>
      </c>
      <c r="V77" s="19" t="s">
        <v>65</v>
      </c>
      <c r="X77" s="13" t="s">
        <v>251</v>
      </c>
      <c r="Y77" s="13" t="s">
        <v>248</v>
      </c>
      <c r="Z77" s="16" t="s">
        <v>114</v>
      </c>
      <c r="AJ77" s="4" t="s">
        <v>84</v>
      </c>
      <c r="AK77" s="4" t="s">
        <v>85</v>
      </c>
    </row>
    <row r="78" spans="1:37">
      <c r="D78" s="52" t="s">
        <v>252</v>
      </c>
      <c r="E78" s="53">
        <f>J78</f>
        <v>0</v>
      </c>
      <c r="H78" s="53">
        <f>SUM(H48:H77)</f>
        <v>0</v>
      </c>
      <c r="I78" s="53">
        <f>SUM(I48:I77)</f>
        <v>0</v>
      </c>
      <c r="J78" s="53">
        <f>SUM(J48:J77)</f>
        <v>0</v>
      </c>
      <c r="L78" s="54">
        <f>SUM(L48:L77)</f>
        <v>128.74598950000001</v>
      </c>
      <c r="N78" s="55">
        <f>SUM(N48:N77)</f>
        <v>0</v>
      </c>
      <c r="W78" s="20">
        <f>SUM(W48:W77)</f>
        <v>0</v>
      </c>
    </row>
    <row r="80" spans="1:37">
      <c r="D80" s="52" t="s">
        <v>253</v>
      </c>
      <c r="E80" s="55">
        <f>J80</f>
        <v>0</v>
      </c>
      <c r="H80" s="53">
        <f>+H20+H24+H28+H40+H46+H78</f>
        <v>0</v>
      </c>
      <c r="I80" s="53">
        <f>+I20+I24+I28+I40+I46+I78</f>
        <v>0</v>
      </c>
      <c r="J80" s="53">
        <f>+J20+J24+J28+J40+J46+J78</f>
        <v>0</v>
      </c>
      <c r="L80" s="54">
        <f>+L20+L24+L28+L40+L46+L78</f>
        <v>482.62216990000007</v>
      </c>
      <c r="N80" s="55">
        <f>+N20+N24+N28+N40+N46+N78</f>
        <v>255.39999</v>
      </c>
      <c r="W80" s="20">
        <f>+W20+W24+W28+W40+W46+W78</f>
        <v>0</v>
      </c>
    </row>
    <row r="82" spans="1:37">
      <c r="B82" s="51" t="s">
        <v>254</v>
      </c>
    </row>
    <row r="83" spans="1:37">
      <c r="B83" s="13" t="s">
        <v>255</v>
      </c>
    </row>
    <row r="84" spans="1:37" ht="25.5">
      <c r="A84" s="11">
        <v>50</v>
      </c>
      <c r="B84" s="12" t="s">
        <v>256</v>
      </c>
      <c r="C84" s="13" t="s">
        <v>257</v>
      </c>
      <c r="D84" s="14" t="s">
        <v>258</v>
      </c>
      <c r="E84" s="15">
        <v>2</v>
      </c>
      <c r="F84" s="16" t="s">
        <v>100</v>
      </c>
      <c r="H84" s="17">
        <f>ROUND(E84*G84,2)</f>
        <v>0</v>
      </c>
      <c r="J84" s="17">
        <f>ROUND(E84*G84,2)</f>
        <v>0</v>
      </c>
      <c r="L84" s="18">
        <f>E84*K84</f>
        <v>0</v>
      </c>
      <c r="N84" s="15">
        <f>E84*M84</f>
        <v>0</v>
      </c>
      <c r="O84" s="16">
        <v>0</v>
      </c>
      <c r="P84" s="16" t="s">
        <v>81</v>
      </c>
      <c r="V84" s="19" t="s">
        <v>259</v>
      </c>
      <c r="X84" s="13" t="s">
        <v>260</v>
      </c>
      <c r="Y84" s="13" t="s">
        <v>257</v>
      </c>
      <c r="Z84" s="16" t="s">
        <v>261</v>
      </c>
      <c r="AJ84" s="4" t="s">
        <v>262</v>
      </c>
      <c r="AK84" s="4" t="s">
        <v>85</v>
      </c>
    </row>
    <row r="85" spans="1:37">
      <c r="A85" s="11">
        <v>51</v>
      </c>
      <c r="B85" s="12" t="s">
        <v>143</v>
      </c>
      <c r="C85" s="13" t="s">
        <v>263</v>
      </c>
      <c r="D85" s="14" t="s">
        <v>264</v>
      </c>
      <c r="E85" s="15">
        <v>2</v>
      </c>
      <c r="F85" s="16" t="s">
        <v>153</v>
      </c>
      <c r="I85" s="17">
        <f>ROUND(E85*G85,2)</f>
        <v>0</v>
      </c>
      <c r="J85" s="17">
        <f>ROUND(E85*G85,2)</f>
        <v>0</v>
      </c>
      <c r="K85" s="18">
        <v>0.69</v>
      </c>
      <c r="L85" s="18">
        <f>E85*K85</f>
        <v>1.38</v>
      </c>
      <c r="N85" s="15">
        <f>E85*M85</f>
        <v>0</v>
      </c>
      <c r="O85" s="16">
        <v>0</v>
      </c>
      <c r="P85" s="16" t="s">
        <v>81</v>
      </c>
      <c r="V85" s="19" t="s">
        <v>64</v>
      </c>
      <c r="X85" s="13" t="s">
        <v>263</v>
      </c>
      <c r="Y85" s="13" t="s">
        <v>263</v>
      </c>
      <c r="Z85" s="16" t="s">
        <v>265</v>
      </c>
      <c r="AA85" s="13" t="s">
        <v>81</v>
      </c>
      <c r="AJ85" s="4" t="s">
        <v>266</v>
      </c>
      <c r="AK85" s="4" t="s">
        <v>85</v>
      </c>
    </row>
    <row r="86" spans="1:37">
      <c r="A86" s="11">
        <v>52</v>
      </c>
      <c r="B86" s="12" t="s">
        <v>143</v>
      </c>
      <c r="C86" s="13" t="s">
        <v>267</v>
      </c>
      <c r="D86" s="14" t="s">
        <v>268</v>
      </c>
      <c r="E86" s="15">
        <v>2</v>
      </c>
      <c r="F86" s="16" t="s">
        <v>216</v>
      </c>
      <c r="I86" s="17">
        <f>ROUND(E86*G86,2)</f>
        <v>0</v>
      </c>
      <c r="J86" s="17">
        <f>ROUND(E86*G86,2)</f>
        <v>0</v>
      </c>
      <c r="L86" s="18">
        <f>E86*K86</f>
        <v>0</v>
      </c>
      <c r="N86" s="15">
        <f>E86*M86</f>
        <v>0</v>
      </c>
      <c r="O86" s="16">
        <v>0</v>
      </c>
      <c r="P86" s="16" t="s">
        <v>81</v>
      </c>
      <c r="V86" s="19" t="s">
        <v>64</v>
      </c>
      <c r="X86" s="13" t="s">
        <v>267</v>
      </c>
      <c r="Y86" s="13" t="s">
        <v>267</v>
      </c>
      <c r="Z86" s="16" t="s">
        <v>108</v>
      </c>
      <c r="AA86" s="13" t="s">
        <v>81</v>
      </c>
      <c r="AJ86" s="4" t="s">
        <v>266</v>
      </c>
      <c r="AK86" s="4" t="s">
        <v>85</v>
      </c>
    </row>
    <row r="87" spans="1:37">
      <c r="D87" s="52" t="s">
        <v>269</v>
      </c>
      <c r="E87" s="53">
        <f>J87</f>
        <v>0</v>
      </c>
      <c r="H87" s="53">
        <f>SUM(H82:H86)</f>
        <v>0</v>
      </c>
      <c r="I87" s="53">
        <f>SUM(I82:I86)</f>
        <v>0</v>
      </c>
      <c r="J87" s="53">
        <f>SUM(J82:J86)</f>
        <v>0</v>
      </c>
      <c r="L87" s="54">
        <f>SUM(L82:L86)</f>
        <v>1.38</v>
      </c>
      <c r="N87" s="55">
        <f>SUM(N82:N86)</f>
        <v>0</v>
      </c>
      <c r="W87" s="20">
        <f>SUM(W82:W86)</f>
        <v>0</v>
      </c>
    </row>
    <row r="89" spans="1:37">
      <c r="B89" s="13" t="s">
        <v>270</v>
      </c>
    </row>
    <row r="90" spans="1:37">
      <c r="A90" s="11">
        <v>53</v>
      </c>
      <c r="B90" s="12" t="s">
        <v>271</v>
      </c>
      <c r="C90" s="13" t="s">
        <v>272</v>
      </c>
      <c r="D90" s="14" t="s">
        <v>273</v>
      </c>
      <c r="F90" s="16" t="s">
        <v>55</v>
      </c>
      <c r="H90" s="17">
        <f>ROUND(E90*G90,2)</f>
        <v>0</v>
      </c>
      <c r="J90" s="17">
        <f>ROUND(E90*G90,2)</f>
        <v>0</v>
      </c>
      <c r="L90" s="18">
        <f>E90*K90</f>
        <v>0</v>
      </c>
      <c r="N90" s="15">
        <f>E90*M90</f>
        <v>0</v>
      </c>
      <c r="O90" s="16">
        <v>0</v>
      </c>
      <c r="P90" s="16" t="s">
        <v>81</v>
      </c>
      <c r="V90" s="19" t="s">
        <v>259</v>
      </c>
      <c r="X90" s="13" t="s">
        <v>274</v>
      </c>
      <c r="Y90" s="13" t="s">
        <v>272</v>
      </c>
      <c r="Z90" s="16" t="s">
        <v>275</v>
      </c>
      <c r="AJ90" s="4" t="s">
        <v>262</v>
      </c>
      <c r="AK90" s="4" t="s">
        <v>85</v>
      </c>
    </row>
    <row r="91" spans="1:37">
      <c r="D91" s="52" t="s">
        <v>276</v>
      </c>
      <c r="E91" s="53">
        <f>J91</f>
        <v>0</v>
      </c>
      <c r="H91" s="53">
        <f>SUM(H89:H90)</f>
        <v>0</v>
      </c>
      <c r="I91" s="53">
        <f>SUM(I89:I90)</f>
        <v>0</v>
      </c>
      <c r="J91" s="53">
        <f>SUM(J89:J90)</f>
        <v>0</v>
      </c>
      <c r="L91" s="54">
        <f>SUM(L89:L90)</f>
        <v>0</v>
      </c>
      <c r="N91" s="55">
        <f>SUM(N89:N90)</f>
        <v>0</v>
      </c>
      <c r="W91" s="20">
        <f>SUM(W89:W90)</f>
        <v>0</v>
      </c>
    </row>
    <row r="93" spans="1:37">
      <c r="D93" s="52" t="s">
        <v>277</v>
      </c>
      <c r="E93" s="53">
        <f>J93</f>
        <v>0</v>
      </c>
      <c r="H93" s="53">
        <f>+H87+H91</f>
        <v>0</v>
      </c>
      <c r="I93" s="53">
        <f>+I87+I91</f>
        <v>0</v>
      </c>
      <c r="J93" s="53">
        <f>+J87+J91</f>
        <v>0</v>
      </c>
      <c r="L93" s="54">
        <f>+L87+L91</f>
        <v>1.38</v>
      </c>
      <c r="N93" s="55">
        <f>+N87+N91</f>
        <v>0</v>
      </c>
      <c r="W93" s="20">
        <f>+W87+W91</f>
        <v>0</v>
      </c>
    </row>
    <row r="95" spans="1:37">
      <c r="D95" s="57" t="s">
        <v>278</v>
      </c>
      <c r="E95" s="53">
        <f>J95</f>
        <v>0</v>
      </c>
      <c r="H95" s="53">
        <f>+H80+H93</f>
        <v>0</v>
      </c>
      <c r="I95" s="53">
        <f>+I80+I93</f>
        <v>0</v>
      </c>
      <c r="J95" s="53">
        <f>+J80+J93</f>
        <v>0</v>
      </c>
      <c r="L95" s="54">
        <f>+L80+L93</f>
        <v>484.00216990000007</v>
      </c>
      <c r="N95" s="55">
        <f>+N80+N93</f>
        <v>255.39999</v>
      </c>
      <c r="W95" s="20">
        <f>+W80+W93</f>
        <v>0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Zadanie</vt:lpstr>
      <vt:lpstr>Zadanie!Názvy_tlače</vt:lpstr>
      <vt:lpstr>Zadanie!Oblasť_tlače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KULKOVSKÁ Valéria</cp:lastModifiedBy>
  <cp:revision>0</cp:revision>
  <cp:lastPrinted>2016-04-18T11:45:00Z</cp:lastPrinted>
  <dcterms:created xsi:type="dcterms:W3CDTF">1999-04-06T07:39:00Z</dcterms:created>
  <dcterms:modified xsi:type="dcterms:W3CDTF">2021-07-16T11:39:16Z</dcterms:modified>
</cp:coreProperties>
</file>