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ku94188\Desktop\"/>
    </mc:Choice>
  </mc:AlternateContent>
  <bookViews>
    <workbookView xWindow="0" yWindow="0" windowWidth="17970" windowHeight="5820" tabRatio="500"/>
  </bookViews>
  <sheets>
    <sheet name="Zadanie" sheetId="3" r:id="rId1"/>
  </sheets>
  <definedNames>
    <definedName name="Excel_BuiltIn__FilterDatabase">#REF!</definedName>
    <definedName name="Excel_BuiltIn_Print_Area" localSheetId="0">Zadanie!$A:$O</definedName>
    <definedName name="fakt1R">#REF!</definedName>
    <definedName name="_xlnm.Print_Titles" localSheetId="0">Zadanie!$8:$10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50" i="3" l="1"/>
  <c r="W52" i="3" s="1"/>
  <c r="I50" i="3"/>
  <c r="I52" i="3" s="1"/>
  <c r="N49" i="3"/>
  <c r="L49" i="3"/>
  <c r="J49" i="3"/>
  <c r="H49" i="3"/>
  <c r="N48" i="3"/>
  <c r="L48" i="3"/>
  <c r="J48" i="3"/>
  <c r="H48" i="3"/>
  <c r="N47" i="3"/>
  <c r="N50" i="3" s="1"/>
  <c r="N52" i="3" s="1"/>
  <c r="L47" i="3"/>
  <c r="L50" i="3" s="1"/>
  <c r="L52" i="3" s="1"/>
  <c r="J47" i="3"/>
  <c r="J50" i="3" s="1"/>
  <c r="H47" i="3"/>
  <c r="W41" i="3"/>
  <c r="I41" i="3"/>
  <c r="N40" i="3"/>
  <c r="L40" i="3"/>
  <c r="J40" i="3"/>
  <c r="H40" i="3"/>
  <c r="N39" i="3"/>
  <c r="L39" i="3"/>
  <c r="J39" i="3"/>
  <c r="H39" i="3"/>
  <c r="N38" i="3"/>
  <c r="L38" i="3"/>
  <c r="J38" i="3"/>
  <c r="H38" i="3"/>
  <c r="N37" i="3"/>
  <c r="N41" i="3" s="1"/>
  <c r="L37" i="3"/>
  <c r="L41" i="3" s="1"/>
  <c r="J37" i="3"/>
  <c r="J41" i="3" s="1"/>
  <c r="E41" i="3" s="1"/>
  <c r="H37" i="3"/>
  <c r="H41" i="3" s="1"/>
  <c r="W34" i="3"/>
  <c r="I34" i="3"/>
  <c r="N33" i="3"/>
  <c r="L33" i="3"/>
  <c r="J33" i="3"/>
  <c r="H33" i="3"/>
  <c r="N32" i="3"/>
  <c r="L32" i="3"/>
  <c r="J32" i="3"/>
  <c r="H32" i="3"/>
  <c r="N31" i="3"/>
  <c r="L31" i="3"/>
  <c r="J31" i="3"/>
  <c r="H31" i="3"/>
  <c r="N30" i="3"/>
  <c r="L30" i="3"/>
  <c r="J30" i="3"/>
  <c r="H30" i="3"/>
  <c r="N29" i="3"/>
  <c r="L29" i="3"/>
  <c r="J29" i="3"/>
  <c r="H29" i="3"/>
  <c r="N28" i="3"/>
  <c r="L28" i="3"/>
  <c r="J28" i="3"/>
  <c r="H28" i="3"/>
  <c r="N27" i="3"/>
  <c r="N34" i="3" s="1"/>
  <c r="L27" i="3"/>
  <c r="J27" i="3"/>
  <c r="J34" i="3" s="1"/>
  <c r="E34" i="3" s="1"/>
  <c r="H27" i="3"/>
  <c r="H34" i="3" s="1"/>
  <c r="W24" i="3"/>
  <c r="I24" i="3"/>
  <c r="N23" i="3"/>
  <c r="L23" i="3"/>
  <c r="J23" i="3"/>
  <c r="H23" i="3"/>
  <c r="N22" i="3"/>
  <c r="L22" i="3"/>
  <c r="J22" i="3"/>
  <c r="H22" i="3"/>
  <c r="N21" i="3"/>
  <c r="L21" i="3"/>
  <c r="J21" i="3"/>
  <c r="H21" i="3"/>
  <c r="N20" i="3"/>
  <c r="L20" i="3"/>
  <c r="J20" i="3"/>
  <c r="H20" i="3"/>
  <c r="N19" i="3"/>
  <c r="N24" i="3" s="1"/>
  <c r="L19" i="3"/>
  <c r="L24" i="3" s="1"/>
  <c r="J19" i="3"/>
  <c r="J24" i="3" s="1"/>
  <c r="E24" i="3" s="1"/>
  <c r="H19" i="3"/>
  <c r="H24" i="3" s="1"/>
  <c r="W16" i="3"/>
  <c r="W43" i="3" s="1"/>
  <c r="I16" i="3"/>
  <c r="N15" i="3"/>
  <c r="L15" i="3"/>
  <c r="J15" i="3"/>
  <c r="H15" i="3"/>
  <c r="N14" i="3"/>
  <c r="N16" i="3" s="1"/>
  <c r="L14" i="3"/>
  <c r="L16" i="3" s="1"/>
  <c r="J14" i="3"/>
  <c r="J16" i="3" s="1"/>
  <c r="H14" i="3"/>
  <c r="H16" i="3" s="1"/>
  <c r="I43" i="3" l="1"/>
  <c r="I54" i="3" s="1"/>
  <c r="H50" i="3"/>
  <c r="H52" i="3" s="1"/>
  <c r="N43" i="3"/>
  <c r="N54" i="3" s="1"/>
  <c r="L34" i="3"/>
  <c r="L43" i="3" s="1"/>
  <c r="L54" i="3" s="1"/>
  <c r="J52" i="3"/>
  <c r="E52" i="3" s="1"/>
  <c r="E50" i="3"/>
  <c r="W54" i="3"/>
  <c r="E16" i="3"/>
  <c r="J43" i="3"/>
  <c r="H43" i="3"/>
  <c r="H54" i="3" s="1"/>
  <c r="E43" i="3" l="1"/>
  <c r="J54" i="3"/>
  <c r="E54" i="3" s="1"/>
</calcChain>
</file>

<file path=xl/sharedStrings.xml><?xml version="1.0" encoding="utf-8"?>
<sst xmlns="http://schemas.openxmlformats.org/spreadsheetml/2006/main" count="291" uniqueCount="150">
  <si>
    <t>DPH</t>
  </si>
  <si>
    <t>V module</t>
  </si>
  <si>
    <t>Hlavička1</t>
  </si>
  <si>
    <t>Mena</t>
  </si>
  <si>
    <t>Hlavička2</t>
  </si>
  <si>
    <t>Obdobie</t>
  </si>
  <si>
    <t xml:space="preserve">Projektant: </t>
  </si>
  <si>
    <t>Rozpočet</t>
  </si>
  <si>
    <t>Prehľad rozpočtových nákladov v</t>
  </si>
  <si>
    <t>EUR</t>
  </si>
  <si>
    <t xml:space="preserve">Dodávateľ: </t>
  </si>
  <si>
    <t xml:space="preserve">Dátum: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</si>
  <si>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</si>
  <si>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</si>
  <si>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</si>
  <si>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</si>
  <si>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</si>
  <si>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</si>
  <si>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</si>
  <si>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</si>
  <si>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</si>
  <si>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</si>
  <si>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</si>
  <si>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</si>
  <si>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</si>
  <si>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</si>
  <si>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</si>
  <si>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</si>
  <si>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</si>
  <si>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</si>
  <si>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</si>
  <si>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</si>
  <si>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</si>
  <si>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</si>
  <si>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</si>
  <si>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</si>
  <si>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</si>
  <si>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</si>
  <si>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</si>
  <si>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</si>
  <si>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</si>
  <si>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</si>
  <si>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</si>
  <si>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</si>
  <si>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</si>
  <si>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</si>
  <si>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</si>
  <si>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</si>
  <si>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</si>
  <si>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</si>
  <si>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</si>
  <si>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</si>
  <si>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</si>
  <si>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</si>
  <si>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</si>
  <si>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</si>
  <si>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</si>
  <si>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</si>
  <si>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</si>
  <si>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</si>
  <si>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</si>
  <si>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</si>
  <si>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E</t>
  </si>
  <si>
    <t xml:space="preserve">Odberateľ: Obec Vitanová </t>
  </si>
  <si>
    <t xml:space="preserve">JKSO : </t>
  </si>
  <si>
    <t>Stavba : Zateplenie šatní na footbalovom ihrisku vo Vitanovej</t>
  </si>
  <si>
    <t>Zaradenie</t>
  </si>
  <si>
    <t>pre KL</t>
  </si>
  <si>
    <t>Lev0</t>
  </si>
  <si>
    <t>pozícia</t>
  </si>
  <si>
    <t>PRÁCE A DODÁVKY HSV</t>
  </si>
  <si>
    <t>1 - ZEMNE PRÁCE</t>
  </si>
  <si>
    <t>001</t>
  </si>
  <si>
    <t>122201101</t>
  </si>
  <si>
    <t>Odkopávky a prekopávky nezapaž. v horn. tr. 3 do 100 m3</t>
  </si>
  <si>
    <t>m3</t>
  </si>
  <si>
    <t xml:space="preserve">                    </t>
  </si>
  <si>
    <t>45.11.21</t>
  </si>
  <si>
    <t>EK</t>
  </si>
  <si>
    <t>S</t>
  </si>
  <si>
    <t>122201109</t>
  </si>
  <si>
    <t>Príplatok za lepivosť horniny tr.3</t>
  </si>
  <si>
    <t xml:space="preserve">1 - ZEMNE PRÁCE  spolu: </t>
  </si>
  <si>
    <t>2 - ZÁKLADY</t>
  </si>
  <si>
    <t>011</t>
  </si>
  <si>
    <t>271511111</t>
  </si>
  <si>
    <t>Násyp pod základové konštrukcie so zhutnením z kameniva ťaženého</t>
  </si>
  <si>
    <t xml:space="preserve">  .  .  </t>
  </si>
  <si>
    <t>273313711</t>
  </si>
  <si>
    <t>Základové dosky z betónu prostého tr. C25/30</t>
  </si>
  <si>
    <t>45.25.32</t>
  </si>
  <si>
    <t>273351215</t>
  </si>
  <si>
    <t>Debnenie základových dosiek zhotovenie</t>
  </si>
  <si>
    <t>m2</t>
  </si>
  <si>
    <t>273351216</t>
  </si>
  <si>
    <t>Debnenie základových dosiek odstránenie</t>
  </si>
  <si>
    <t>273362033</t>
  </si>
  <si>
    <t>Výstuž základových dosiek zo zvarovaných sietí KARI d 8/8 mm, oko 150x150 mm</t>
  </si>
  <si>
    <t xml:space="preserve">2 - ZÁKLADY  spolu: </t>
  </si>
  <si>
    <t>6 - ÚPRAVY POVRCHOV, PODLAHY, VÝPLNE</t>
  </si>
  <si>
    <t>625254612</t>
  </si>
  <si>
    <t>Kontaktný zateplovací systém hr. 120 mm EPS</t>
  </si>
  <si>
    <t>625993010</t>
  </si>
  <si>
    <t>Zatepl.vonk sokla polystyr XPS-R hr. 60 mm a omiet. mozaika</t>
  </si>
  <si>
    <t>45.41.10</t>
  </si>
  <si>
    <t>629991310</t>
  </si>
  <si>
    <t>Soklový profil zakladací  pre 10cm hr. fasádne izol.dosky</t>
  </si>
  <si>
    <t>m</t>
  </si>
  <si>
    <t>629991501</t>
  </si>
  <si>
    <t>Diagonálne armovanie rohov otvorov polystyrén EPS</t>
  </si>
  <si>
    <t>súbor</t>
  </si>
  <si>
    <t>629993504</t>
  </si>
  <si>
    <t>Zatepl.vonk.ostenia šírka do200mm om.su.zm.SKP1,5 EPS70 hr.30mm</t>
  </si>
  <si>
    <t>629994006</t>
  </si>
  <si>
    <t>Rohová lišta Al 100x100 mm s tkaninou k zateplovaniu stien</t>
  </si>
  <si>
    <t>629994007</t>
  </si>
  <si>
    <t>Začisťovacia okenná lišta k zateplovaniu stien</t>
  </si>
  <si>
    <t xml:space="preserve">6 - ÚPRAVY POVRCHOV, PODLAHY, VÝPLNE  spolu: </t>
  </si>
  <si>
    <t>9 - OSTATNÉ KONŠTRUKCIE A PRÁCE</t>
  </si>
  <si>
    <t>003</t>
  </si>
  <si>
    <t>941941031</t>
  </si>
  <si>
    <t>Montáž lešenia ľahk. radového s podlahami š. do 1 m v. do 10 m</t>
  </si>
  <si>
    <t>45.25.10</t>
  </si>
  <si>
    <t>941941191</t>
  </si>
  <si>
    <t>Príplatok za prvý a každý ďalší mesiac použitia lešenia k pol. -1031</t>
  </si>
  <si>
    <t>941941831</t>
  </si>
  <si>
    <t>Demontáž lešenia ľahk. radového s podlahami š. do 1 m v. do 10 m</t>
  </si>
  <si>
    <t>014</t>
  </si>
  <si>
    <t>999281111</t>
  </si>
  <si>
    <t>Presun hmôt pre opravy v objektoch výšky do 25 m</t>
  </si>
  <si>
    <t>t</t>
  </si>
  <si>
    <t xml:space="preserve">9 - OSTATNÉ KONŠTRUKCIE A PRÁCE  spolu: </t>
  </si>
  <si>
    <t xml:space="preserve">PRÁCE A DODÁVKY HSV  spolu: </t>
  </si>
  <si>
    <t>PRÁCE A DODÁVKY PSV</t>
  </si>
  <si>
    <t>764 - Konštrukcie klampiarske</t>
  </si>
  <si>
    <t>764</t>
  </si>
  <si>
    <t>764371383</t>
  </si>
  <si>
    <t>Oplechovanie parapetov oceľové LPL 0,6mm š. 380 mm</t>
  </si>
  <si>
    <t>I</t>
  </si>
  <si>
    <t>IK</t>
  </si>
  <si>
    <t>764410850</t>
  </si>
  <si>
    <t>Klamp. demont. parapetov rš 330</t>
  </si>
  <si>
    <t>45.22.13</t>
  </si>
  <si>
    <t>998764202</t>
  </si>
  <si>
    <t>Presun hmôt pre klampiarske konštr. v objektoch výšky do 12 m</t>
  </si>
  <si>
    <t xml:space="preserve">764 - Konštrukcie klampiarske  spolu: </t>
  </si>
  <si>
    <t xml:space="preserve">PRÁCE A DODÁVKY PSV  spolu: </t>
  </si>
  <si>
    <t>Za rozpočet celkom</t>
  </si>
  <si>
    <t xml:space="preserve">Spracoval:                          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</si>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</sst>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&quot; Sk&quot;;[Red]\-#,##0&quot; Sk&quot;"/>
    <numFmt numFmtId="165" formatCode="_-* #,##0&quot; Sk&quot;_-;\-* #,##0&quot; Sk&quot;_-;_-* &quot;- Sk&quot;_-;_-@_-"/>
    <numFmt numFmtId="166" formatCode="#,##0.000"/>
    <numFmt numFmtId="167" formatCode="#,##0.00000"/>
    <numFmt numFmtId="168" formatCode="0.000"/>
  </numFmts>
  <fonts count="16">
    <font>
      <sz val="10"/>
      <name val="Arial"/>
      <charset val="238"/>
    </font>
    <font>
      <b/>
      <sz val="7"/>
      <name val="Letter Gothic CE"/>
      <charset val="238"/>
    </font>
    <font>
      <sz val="11"/>
      <color indexed="8"/>
      <name val="Calibri"/>
      <charset val="238"/>
    </font>
    <font>
      <sz val="11"/>
      <color indexed="9"/>
      <name val="Calibri"/>
      <charset val="238"/>
    </font>
    <font>
      <b/>
      <sz val="11"/>
      <color indexed="8"/>
      <name val="Calibri"/>
      <charset val="238"/>
    </font>
    <font>
      <sz val="10"/>
      <name val="Arial CE"/>
      <charset val="238"/>
    </font>
    <font>
      <b/>
      <sz val="18"/>
      <color indexed="62"/>
      <name val="Cambria"/>
      <charset val="238"/>
    </font>
    <font>
      <sz val="11"/>
      <color indexed="10"/>
      <name val="Calibri"/>
      <charset val="238"/>
    </font>
    <font>
      <sz val="8"/>
      <name val="Arial Narrow"/>
      <charset val="238"/>
    </font>
    <font>
      <b/>
      <sz val="8"/>
      <name val="Arial Narrow"/>
      <charset val="238"/>
    </font>
    <font>
      <sz val="8"/>
      <color indexed="9"/>
      <name val="Arial Narrow"/>
      <charset val="238"/>
    </font>
    <font>
      <b/>
      <sz val="8"/>
      <color indexed="9"/>
      <name val="Arial Narrow"/>
      <charset val="238"/>
    </font>
    <font>
      <sz val="8"/>
      <color indexed="12"/>
      <name val="Arial Narrow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  <font>
      <b/>
      <sz val="10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45"/>
      </patternFill>
    </fill>
    <fill>
      <patternFill patternType="solid">
        <fgColor indexed="23"/>
        <bgColor indexed="54"/>
      </patternFill>
    </fill>
    <fill>
      <patternFill patternType="solid">
        <fgColor indexed="19"/>
        <bgColor indexed="55"/>
      </patternFill>
    </fill>
  </fills>
  <borders count="10">
    <border>
      <left/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1">
    <xf numFmtId="0" fontId="0" fillId="0" borderId="0"/>
    <xf numFmtId="0" fontId="1" fillId="0" borderId="1">
      <alignment vertical="center"/>
    </xf>
    <xf numFmtId="0" fontId="13" fillId="0" borderId="0" applyFill="0" applyBorder="0">
      <alignment vertical="center"/>
    </xf>
    <xf numFmtId="164" fontId="1" fillId="0" borderId="1"/>
    <xf numFmtId="0" fontId="13" fillId="0" borderId="1" applyFill="0"/>
    <xf numFmtId="165" fontId="13" fillId="0" borderId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2" applyNumberFormat="0" applyFill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5" fillId="0" borderId="0"/>
    <xf numFmtId="0" fontId="1" fillId="0" borderId="0" applyBorder="0">
      <alignment vertical="center"/>
    </xf>
    <xf numFmtId="0" fontId="7" fillId="0" borderId="0" applyNumberFormat="0" applyFill="0" applyBorder="0" applyAlignment="0" applyProtection="0"/>
    <xf numFmtId="0" fontId="1" fillId="0" borderId="3">
      <alignment vertical="center"/>
    </xf>
  </cellStyleXfs>
  <cellXfs count="52">
    <xf numFmtId="0" fontId="0" fillId="0" borderId="0" xfId="0"/>
    <xf numFmtId="0" fontId="8" fillId="0" borderId="0" xfId="0" applyFont="1" applyAlignment="1" applyProtection="1">
      <alignment horizontal="right" vertical="top"/>
    </xf>
    <xf numFmtId="49" fontId="8" fillId="0" borderId="0" xfId="0" applyNumberFormat="1" applyFont="1" applyAlignment="1" applyProtection="1">
      <alignment horizontal="center" vertical="top"/>
    </xf>
    <xf numFmtId="49" fontId="8" fillId="0" borderId="0" xfId="0" applyNumberFormat="1" applyFont="1" applyAlignment="1" applyProtection="1">
      <alignment vertical="top"/>
    </xf>
    <xf numFmtId="49" fontId="8" fillId="0" borderId="0" xfId="0" applyNumberFormat="1" applyFont="1" applyAlignment="1" applyProtection="1">
      <alignment horizontal="left" vertical="top" wrapText="1"/>
    </xf>
    <xf numFmtId="166" fontId="8" fillId="0" borderId="0" xfId="0" applyNumberFormat="1" applyFont="1" applyAlignment="1" applyProtection="1">
      <alignment vertical="top"/>
    </xf>
    <xf numFmtId="0" fontId="8" fillId="0" borderId="0" xfId="0" applyFont="1" applyAlignment="1" applyProtection="1">
      <alignment vertical="top"/>
    </xf>
    <xf numFmtId="4" fontId="8" fillId="0" borderId="0" xfId="0" applyNumberFormat="1" applyFont="1" applyAlignment="1" applyProtection="1">
      <alignment vertical="top"/>
    </xf>
    <xf numFmtId="167" fontId="8" fillId="0" borderId="0" xfId="0" applyNumberFormat="1" applyFont="1" applyAlignment="1" applyProtection="1">
      <alignment vertical="top"/>
    </xf>
    <xf numFmtId="0" fontId="8" fillId="0" borderId="0" xfId="0" applyFont="1" applyAlignment="1" applyProtection="1">
      <alignment horizontal="center" vertical="top"/>
    </xf>
    <xf numFmtId="168" fontId="8" fillId="0" borderId="0" xfId="0" applyNumberFormat="1" applyFont="1" applyAlignment="1" applyProtection="1">
      <alignment vertical="top"/>
    </xf>
    <xf numFmtId="0" fontId="8" fillId="0" borderId="0" xfId="0" applyFont="1" applyProtection="1"/>
    <xf numFmtId="0" fontId="9" fillId="0" borderId="0" xfId="0" applyFont="1" applyProtection="1"/>
    <xf numFmtId="4" fontId="8" fillId="0" borderId="0" xfId="0" applyNumberFormat="1" applyFont="1" applyProtection="1"/>
    <xf numFmtId="167" fontId="8" fillId="0" borderId="0" xfId="0" applyNumberFormat="1" applyFont="1" applyProtection="1"/>
    <xf numFmtId="166" fontId="8" fillId="0" borderId="0" xfId="0" applyNumberFormat="1" applyFont="1" applyProtection="1"/>
    <xf numFmtId="0" fontId="10" fillId="0" borderId="0" xfId="27" applyFont="1"/>
    <xf numFmtId="49" fontId="8" fillId="0" borderId="0" xfId="0" applyNumberFormat="1" applyFont="1" applyProtection="1"/>
    <xf numFmtId="0" fontId="11" fillId="0" borderId="0" xfId="27" applyFont="1"/>
    <xf numFmtId="49" fontId="11" fillId="0" borderId="0" xfId="27" applyNumberFormat="1" applyFont="1"/>
    <xf numFmtId="49" fontId="8" fillId="0" borderId="0" xfId="0" applyNumberFormat="1" applyFont="1" applyAlignment="1" applyProtection="1">
      <alignment horizontal="center"/>
    </xf>
    <xf numFmtId="49" fontId="8" fillId="0" borderId="0" xfId="0" applyNumberFormat="1" applyFont="1" applyAlignment="1" applyProtection="1"/>
    <xf numFmtId="0" fontId="8" fillId="0" borderId="6" xfId="0" applyFont="1" applyBorder="1" applyAlignment="1" applyProtection="1">
      <alignment horizontal="center"/>
    </xf>
    <xf numFmtId="0" fontId="8" fillId="0" borderId="4" xfId="0" applyNumberFormat="1" applyFont="1" applyBorder="1" applyAlignment="1" applyProtection="1">
      <alignment horizontal="center"/>
    </xf>
    <xf numFmtId="0" fontId="8" fillId="0" borderId="6" xfId="0" applyNumberFormat="1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49" fontId="8" fillId="0" borderId="6" xfId="0" applyNumberFormat="1" applyFont="1" applyBorder="1" applyAlignment="1" applyProtection="1">
      <alignment horizontal="left"/>
    </xf>
    <xf numFmtId="0" fontId="8" fillId="0" borderId="6" xfId="0" applyFont="1" applyBorder="1" applyAlignment="1" applyProtection="1">
      <alignment horizontal="right"/>
    </xf>
    <xf numFmtId="0" fontId="8" fillId="0" borderId="8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/>
    </xf>
    <xf numFmtId="0" fontId="8" fillId="0" borderId="5" xfId="0" applyNumberFormat="1" applyFont="1" applyBorder="1" applyAlignment="1" applyProtection="1">
      <alignment horizontal="center"/>
    </xf>
    <xf numFmtId="0" fontId="8" fillId="0" borderId="8" xfId="0" applyNumberFormat="1" applyFont="1" applyBorder="1" applyAlignment="1" applyProtection="1">
      <alignment horizontal="center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166" fontId="8" fillId="0" borderId="8" xfId="0" applyNumberFormat="1" applyFont="1" applyBorder="1" applyProtection="1"/>
    <xf numFmtId="0" fontId="8" fillId="0" borderId="8" xfId="0" applyFont="1" applyBorder="1" applyProtection="1"/>
    <xf numFmtId="49" fontId="8" fillId="0" borderId="8" xfId="0" applyNumberFormat="1" applyFont="1" applyBorder="1" applyAlignment="1" applyProtection="1">
      <alignment horizontal="left"/>
    </xf>
    <xf numFmtId="0" fontId="8" fillId="0" borderId="8" xfId="0" applyFont="1" applyBorder="1" applyAlignment="1" applyProtection="1">
      <alignment horizontal="right"/>
    </xf>
    <xf numFmtId="49" fontId="14" fillId="0" borderId="0" xfId="0" applyNumberFormat="1" applyFont="1" applyAlignment="1" applyProtection="1">
      <alignment vertical="top"/>
    </xf>
    <xf numFmtId="49" fontId="8" fillId="0" borderId="0" xfId="0" applyNumberFormat="1" applyFont="1" applyAlignment="1" applyProtection="1">
      <alignment horizontal="right" vertical="top" wrapText="1"/>
    </xf>
    <xf numFmtId="4" fontId="14" fillId="0" borderId="0" xfId="0" applyNumberFormat="1" applyFont="1" applyAlignment="1" applyProtection="1">
      <alignment vertical="top"/>
    </xf>
    <xf numFmtId="167" fontId="14" fillId="0" borderId="0" xfId="0" applyNumberFormat="1" applyFont="1" applyAlignment="1" applyProtection="1">
      <alignment vertical="top"/>
    </xf>
    <xf numFmtId="166" fontId="14" fillId="0" borderId="0" xfId="0" applyNumberFormat="1" applyFont="1" applyAlignment="1" applyProtection="1">
      <alignment vertical="top"/>
    </xf>
    <xf numFmtId="49" fontId="14" fillId="0" borderId="0" xfId="0" applyNumberFormat="1" applyFont="1" applyAlignment="1" applyProtection="1">
      <alignment horizontal="left" vertical="top" wrapText="1"/>
    </xf>
    <xf numFmtId="0" fontId="14" fillId="0" borderId="0" xfId="0" applyFont="1" applyProtection="1"/>
    <xf numFmtId="0" fontId="15" fillId="0" borderId="0" xfId="0" applyFont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/>
    </xf>
  </cellXfs>
  <cellStyles count="31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Celkem" xfId="24"/>
    <cellStyle name="data" xfId="25"/>
    <cellStyle name="Název" xfId="26"/>
    <cellStyle name="Normálne" xfId="0" builtinId="0"/>
    <cellStyle name="normálne_KLs" xfId="27"/>
    <cellStyle name="TEXT 1" xfId="28"/>
    <cellStyle name="Text upozornění" xfId="29"/>
    <cellStyle name="TEXT1" xfId="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4"/>
  <sheetViews>
    <sheetView showGridLines="0" tabSelected="1" topLeftCell="A7" workbookViewId="0">
      <selection activeCell="D7" sqref="D7"/>
    </sheetView>
  </sheetViews>
  <sheetFormatPr defaultColWidth="9.140625" defaultRowHeight="12.75"/>
  <cols>
    <col min="1" max="1" width="6.7109375" style="1" customWidth="1"/>
    <col min="2" max="2" width="3.7109375" style="2" customWidth="1"/>
    <col min="3" max="3" width="13" style="3" customWidth="1"/>
    <col min="4" max="4" width="35.7109375" style="4" customWidth="1"/>
    <col min="5" max="5" width="10.7109375" style="5" customWidth="1"/>
    <col min="6" max="6" width="5.28515625" style="6" customWidth="1"/>
    <col min="7" max="7" width="8.7109375" style="7" customWidth="1"/>
    <col min="8" max="9" width="9.7109375" style="7" hidden="1" customWidth="1"/>
    <col min="10" max="10" width="9.7109375" style="7" customWidth="1"/>
    <col min="11" max="11" width="7.42578125" style="8" hidden="1" customWidth="1"/>
    <col min="12" max="12" width="8.28515625" style="8" hidden="1" customWidth="1"/>
    <col min="13" max="13" width="9.140625" style="5" hidden="1" customWidth="1"/>
    <col min="14" max="14" width="7" style="5" hidden="1" customWidth="1"/>
    <col min="15" max="15" width="3.5703125" style="6" customWidth="1"/>
    <col min="16" max="16" width="12.7109375" style="6" hidden="1" customWidth="1"/>
    <col min="17" max="19" width="13.28515625" style="5" hidden="1" customWidth="1"/>
    <col min="20" max="20" width="10.5703125" style="9" hidden="1" customWidth="1"/>
    <col min="21" max="21" width="10.28515625" style="9" hidden="1" customWidth="1"/>
    <col min="22" max="22" width="5.7109375" style="9" hidden="1" customWidth="1"/>
    <col min="23" max="23" width="9.140625" style="10" hidden="1" customWidth="1"/>
    <col min="24" max="25" width="5.7109375" style="6" hidden="1" customWidth="1"/>
    <col min="26" max="26" width="7.5703125" style="6" hidden="1" customWidth="1"/>
    <col min="27" max="27" width="24.85546875" style="6" hidden="1" customWidth="1"/>
    <col min="28" max="28" width="4.28515625" style="6" hidden="1" customWidth="1"/>
    <col min="29" max="29" width="8.28515625" style="6" hidden="1" customWidth="1"/>
    <col min="30" max="30" width="8.7109375" style="6" hidden="1" customWidth="1"/>
    <col min="31" max="34" width="9.140625" style="6" hidden="1" customWidth="1"/>
    <col min="35" max="35" width="9.140625" style="11"/>
    <col min="36" max="37" width="0" style="11" hidden="1" customWidth="1"/>
    <col min="38" max="16384" width="9.140625" style="11"/>
  </cols>
  <sheetData>
    <row r="1" spans="1:37">
      <c r="A1" s="12" t="s">
        <v>63</v>
      </c>
      <c r="B1" s="11"/>
      <c r="C1" s="11"/>
      <c r="D1" s="11"/>
      <c r="E1" s="48" t="s">
        <v>148</v>
      </c>
      <c r="F1" s="11"/>
      <c r="G1" s="13"/>
      <c r="H1" s="11"/>
      <c r="I1" s="11"/>
      <c r="J1" s="13"/>
      <c r="K1" s="14"/>
      <c r="L1" s="11"/>
      <c r="M1" s="11"/>
      <c r="N1" s="11"/>
      <c r="O1" s="11"/>
      <c r="P1" s="11"/>
      <c r="Q1" s="15"/>
      <c r="R1" s="15"/>
      <c r="S1" s="15"/>
      <c r="T1" s="11"/>
      <c r="U1" s="11"/>
      <c r="V1" s="11"/>
      <c r="W1" s="11"/>
      <c r="X1" s="11"/>
      <c r="Y1" s="11"/>
      <c r="Z1" s="16" t="s">
        <v>1</v>
      </c>
      <c r="AA1" s="16" t="s">
        <v>2</v>
      </c>
      <c r="AB1" s="16" t="s">
        <v>3</v>
      </c>
      <c r="AC1" s="16" t="s">
        <v>4</v>
      </c>
      <c r="AD1" s="16" t="s">
        <v>5</v>
      </c>
      <c r="AE1" s="11"/>
      <c r="AF1" s="11"/>
      <c r="AG1" s="11"/>
      <c r="AH1" s="11"/>
    </row>
    <row r="2" spans="1:37">
      <c r="A2" s="12" t="s">
        <v>6</v>
      </c>
      <c r="B2" s="11"/>
      <c r="C2" s="11"/>
      <c r="D2" s="11"/>
      <c r="E2" s="12" t="s">
        <v>64</v>
      </c>
      <c r="F2" s="11"/>
      <c r="G2" s="13"/>
      <c r="H2" s="17"/>
      <c r="I2" s="11"/>
      <c r="J2" s="13"/>
      <c r="K2" s="14"/>
      <c r="L2" s="11"/>
      <c r="M2" s="11"/>
      <c r="N2" s="11"/>
      <c r="O2" s="11"/>
      <c r="P2" s="11"/>
      <c r="Q2" s="15"/>
      <c r="R2" s="15"/>
      <c r="S2" s="15"/>
      <c r="T2" s="11"/>
      <c r="U2" s="11"/>
      <c r="V2" s="11"/>
      <c r="W2" s="11"/>
      <c r="X2" s="11"/>
      <c r="Y2" s="11"/>
      <c r="Z2" s="16" t="s">
        <v>7</v>
      </c>
      <c r="AA2" s="18" t="s">
        <v>8</v>
      </c>
      <c r="AB2" s="18" t="s">
        <v>9</v>
      </c>
      <c r="AC2" s="18"/>
      <c r="AD2" s="19"/>
      <c r="AE2" s="11"/>
      <c r="AF2" s="11"/>
      <c r="AG2" s="11"/>
      <c r="AH2" s="11"/>
    </row>
    <row r="3" spans="1:37">
      <c r="A3" s="48" t="s">
        <v>10</v>
      </c>
      <c r="B3" s="11"/>
      <c r="C3" s="11"/>
      <c r="D3" s="11"/>
      <c r="E3" s="48" t="s">
        <v>11</v>
      </c>
      <c r="F3" s="11"/>
      <c r="G3" s="13"/>
      <c r="H3" s="11"/>
      <c r="I3" s="11"/>
      <c r="J3" s="13"/>
      <c r="K3" s="14"/>
      <c r="L3" s="11"/>
      <c r="M3" s="11"/>
      <c r="N3" s="11"/>
      <c r="O3" s="11"/>
      <c r="P3" s="11"/>
      <c r="Q3" s="15"/>
      <c r="R3" s="15"/>
      <c r="S3" s="15"/>
      <c r="T3" s="11"/>
      <c r="U3" s="11"/>
      <c r="V3" s="11"/>
      <c r="W3" s="11"/>
      <c r="X3" s="11"/>
      <c r="Y3" s="11"/>
      <c r="Z3" s="16" t="s">
        <v>12</v>
      </c>
      <c r="AA3" s="18" t="s">
        <v>13</v>
      </c>
      <c r="AB3" s="18" t="s">
        <v>9</v>
      </c>
      <c r="AC3" s="18" t="s">
        <v>14</v>
      </c>
      <c r="AD3" s="19" t="s">
        <v>15</v>
      </c>
      <c r="AE3" s="11"/>
      <c r="AF3" s="11"/>
      <c r="AG3" s="11"/>
      <c r="AH3" s="11"/>
    </row>
    <row r="4" spans="1:37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5"/>
      <c r="R4" s="15"/>
      <c r="S4" s="15"/>
      <c r="T4" s="11"/>
      <c r="U4" s="11"/>
      <c r="V4" s="11"/>
      <c r="W4" s="11"/>
      <c r="X4" s="11"/>
      <c r="Y4" s="11"/>
      <c r="Z4" s="16" t="s">
        <v>16</v>
      </c>
      <c r="AA4" s="18" t="s">
        <v>17</v>
      </c>
      <c r="AB4" s="18" t="s">
        <v>9</v>
      </c>
      <c r="AC4" s="18"/>
      <c r="AD4" s="19"/>
      <c r="AE4" s="11"/>
      <c r="AF4" s="11"/>
      <c r="AG4" s="11"/>
      <c r="AH4" s="11"/>
    </row>
    <row r="5" spans="1:37">
      <c r="A5" s="12" t="s">
        <v>65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5"/>
      <c r="R5" s="15"/>
      <c r="S5" s="15"/>
      <c r="T5" s="11"/>
      <c r="U5" s="11"/>
      <c r="V5" s="11"/>
      <c r="W5" s="11"/>
      <c r="X5" s="11"/>
      <c r="Y5" s="11"/>
      <c r="Z5" s="16" t="s">
        <v>18</v>
      </c>
      <c r="AA5" s="18" t="s">
        <v>13</v>
      </c>
      <c r="AB5" s="18" t="s">
        <v>9</v>
      </c>
      <c r="AC5" s="18" t="s">
        <v>14</v>
      </c>
      <c r="AD5" s="19" t="s">
        <v>15</v>
      </c>
      <c r="AE5" s="11"/>
      <c r="AF5" s="11"/>
      <c r="AG5" s="11"/>
      <c r="AH5" s="11"/>
    </row>
    <row r="6" spans="1:37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5"/>
      <c r="R6" s="15"/>
      <c r="S6" s="15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7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5"/>
      <c r="R7" s="15"/>
      <c r="S7" s="15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spans="1:37" ht="13.5">
      <c r="A8" s="11"/>
      <c r="B8" s="20"/>
      <c r="C8" s="21"/>
      <c r="D8" s="49" t="s">
        <v>149</v>
      </c>
      <c r="E8" s="15"/>
      <c r="F8" s="11"/>
      <c r="G8" s="13"/>
      <c r="H8" s="13"/>
      <c r="I8" s="13"/>
      <c r="J8" s="13"/>
      <c r="K8" s="14"/>
      <c r="L8" s="14"/>
      <c r="M8" s="15"/>
      <c r="N8" s="15"/>
      <c r="O8" s="11"/>
      <c r="P8" s="11"/>
      <c r="Q8" s="15"/>
      <c r="R8" s="15"/>
      <c r="S8" s="15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</row>
    <row r="9" spans="1:37">
      <c r="A9" s="22" t="s">
        <v>19</v>
      </c>
      <c r="B9" s="22" t="s">
        <v>20</v>
      </c>
      <c r="C9" s="22" t="s">
        <v>21</v>
      </c>
      <c r="D9" s="22" t="s">
        <v>22</v>
      </c>
      <c r="E9" s="22" t="s">
        <v>23</v>
      </c>
      <c r="F9" s="22" t="s">
        <v>24</v>
      </c>
      <c r="G9" s="22" t="s">
        <v>25</v>
      </c>
      <c r="H9" s="22" t="s">
        <v>26</v>
      </c>
      <c r="I9" s="22" t="s">
        <v>27</v>
      </c>
      <c r="J9" s="22" t="s">
        <v>28</v>
      </c>
      <c r="K9" s="50" t="s">
        <v>29</v>
      </c>
      <c r="L9" s="50"/>
      <c r="M9" s="51" t="s">
        <v>30</v>
      </c>
      <c r="N9" s="51"/>
      <c r="O9" s="22" t="s">
        <v>0</v>
      </c>
      <c r="P9" s="23" t="s">
        <v>31</v>
      </c>
      <c r="Q9" s="24" t="s">
        <v>23</v>
      </c>
      <c r="R9" s="24" t="s">
        <v>23</v>
      </c>
      <c r="S9" s="23" t="s">
        <v>23</v>
      </c>
      <c r="T9" s="25" t="s">
        <v>32</v>
      </c>
      <c r="U9" s="26" t="s">
        <v>33</v>
      </c>
      <c r="V9" s="27" t="s">
        <v>34</v>
      </c>
      <c r="W9" s="22" t="s">
        <v>35</v>
      </c>
      <c r="X9" s="22" t="s">
        <v>36</v>
      </c>
      <c r="Y9" s="22" t="s">
        <v>37</v>
      </c>
      <c r="Z9" s="28" t="s">
        <v>38</v>
      </c>
      <c r="AA9" s="28" t="s">
        <v>39</v>
      </c>
      <c r="AB9" s="22" t="s">
        <v>34</v>
      </c>
      <c r="AC9" s="22" t="s">
        <v>40</v>
      </c>
      <c r="AD9" s="22" t="s">
        <v>41</v>
      </c>
      <c r="AE9" s="29" t="s">
        <v>42</v>
      </c>
      <c r="AF9" s="29" t="s">
        <v>43</v>
      </c>
      <c r="AG9" s="29" t="s">
        <v>23</v>
      </c>
      <c r="AH9" s="29" t="s">
        <v>44</v>
      </c>
      <c r="AJ9" s="11" t="s">
        <v>66</v>
      </c>
      <c r="AK9" s="11" t="s">
        <v>68</v>
      </c>
    </row>
    <row r="10" spans="1:37">
      <c r="A10" s="30" t="s">
        <v>45</v>
      </c>
      <c r="B10" s="30" t="s">
        <v>46</v>
      </c>
      <c r="C10" s="31"/>
      <c r="D10" s="30" t="s">
        <v>47</v>
      </c>
      <c r="E10" s="30" t="s">
        <v>48</v>
      </c>
      <c r="F10" s="30" t="s">
        <v>49</v>
      </c>
      <c r="G10" s="30" t="s">
        <v>50</v>
      </c>
      <c r="H10" s="30" t="s">
        <v>51</v>
      </c>
      <c r="I10" s="30" t="s">
        <v>52</v>
      </c>
      <c r="J10" s="30"/>
      <c r="K10" s="30" t="s">
        <v>25</v>
      </c>
      <c r="L10" s="30" t="s">
        <v>28</v>
      </c>
      <c r="M10" s="32" t="s">
        <v>25</v>
      </c>
      <c r="N10" s="30" t="s">
        <v>28</v>
      </c>
      <c r="O10" s="30" t="s">
        <v>53</v>
      </c>
      <c r="P10" s="33"/>
      <c r="Q10" s="34" t="s">
        <v>54</v>
      </c>
      <c r="R10" s="34" t="s">
        <v>55</v>
      </c>
      <c r="S10" s="33" t="s">
        <v>56</v>
      </c>
      <c r="T10" s="35" t="s">
        <v>57</v>
      </c>
      <c r="U10" s="36" t="s">
        <v>58</v>
      </c>
      <c r="V10" s="37" t="s">
        <v>59</v>
      </c>
      <c r="W10" s="38"/>
      <c r="X10" s="39"/>
      <c r="Y10" s="39"/>
      <c r="Z10" s="40" t="s">
        <v>60</v>
      </c>
      <c r="AA10" s="40" t="s">
        <v>45</v>
      </c>
      <c r="AB10" s="30" t="s">
        <v>61</v>
      </c>
      <c r="AC10" s="39"/>
      <c r="AD10" s="39"/>
      <c r="AE10" s="41"/>
      <c r="AF10" s="41"/>
      <c r="AG10" s="41"/>
      <c r="AH10" s="41"/>
      <c r="AJ10" s="11" t="s">
        <v>67</v>
      </c>
      <c r="AK10" s="11" t="s">
        <v>69</v>
      </c>
    </row>
    <row r="12" spans="1:37">
      <c r="B12" s="42" t="s">
        <v>70</v>
      </c>
    </row>
    <row r="13" spans="1:37">
      <c r="B13" s="3" t="s">
        <v>71</v>
      </c>
    </row>
    <row r="14" spans="1:37" ht="25.5">
      <c r="A14" s="1">
        <v>1</v>
      </c>
      <c r="B14" s="2" t="s">
        <v>72</v>
      </c>
      <c r="C14" s="3" t="s">
        <v>73</v>
      </c>
      <c r="D14" s="4" t="s">
        <v>74</v>
      </c>
      <c r="E14" s="5">
        <v>13.202</v>
      </c>
      <c r="F14" s="6" t="s">
        <v>75</v>
      </c>
      <c r="H14" s="7">
        <f>ROUND(E14*G14,2)</f>
        <v>0</v>
      </c>
      <c r="J14" s="7">
        <f>ROUND(E14*G14,2)</f>
        <v>0</v>
      </c>
      <c r="L14" s="8">
        <f>E14*K14</f>
        <v>0</v>
      </c>
      <c r="N14" s="5">
        <f>E14*M14</f>
        <v>0</v>
      </c>
      <c r="P14" s="6" t="s">
        <v>76</v>
      </c>
      <c r="V14" s="9" t="s">
        <v>62</v>
      </c>
      <c r="Z14" s="6" t="s">
        <v>77</v>
      </c>
      <c r="AJ14" s="11" t="s">
        <v>78</v>
      </c>
      <c r="AK14" s="11" t="s">
        <v>79</v>
      </c>
    </row>
    <row r="15" spans="1:37">
      <c r="A15" s="1">
        <v>2</v>
      </c>
      <c r="B15" s="2" t="s">
        <v>72</v>
      </c>
      <c r="C15" s="3" t="s">
        <v>80</v>
      </c>
      <c r="D15" s="4" t="s">
        <v>81</v>
      </c>
      <c r="E15" s="5">
        <v>13.202</v>
      </c>
      <c r="F15" s="6" t="s">
        <v>75</v>
      </c>
      <c r="H15" s="7">
        <f>ROUND(E15*G15,2)</f>
        <v>0</v>
      </c>
      <c r="J15" s="7">
        <f>ROUND(E15*G15,2)</f>
        <v>0</v>
      </c>
      <c r="L15" s="8">
        <f>E15*K15</f>
        <v>0</v>
      </c>
      <c r="N15" s="5">
        <f>E15*M15</f>
        <v>0</v>
      </c>
      <c r="P15" s="6" t="s">
        <v>76</v>
      </c>
      <c r="V15" s="9" t="s">
        <v>62</v>
      </c>
      <c r="Z15" s="6" t="s">
        <v>77</v>
      </c>
      <c r="AJ15" s="11" t="s">
        <v>78</v>
      </c>
      <c r="AK15" s="11" t="s">
        <v>79</v>
      </c>
    </row>
    <row r="16" spans="1:37">
      <c r="D16" s="43" t="s">
        <v>82</v>
      </c>
      <c r="E16" s="44">
        <f>J16</f>
        <v>0</v>
      </c>
      <c r="H16" s="44">
        <f>SUM(H12:H15)</f>
        <v>0</v>
      </c>
      <c r="I16" s="44">
        <f>SUM(I12:I15)</f>
        <v>0</v>
      </c>
      <c r="J16" s="44">
        <f>SUM(J12:J15)</f>
        <v>0</v>
      </c>
      <c r="L16" s="45">
        <f>SUM(L12:L15)</f>
        <v>0</v>
      </c>
      <c r="N16" s="46">
        <f>SUM(N12:N15)</f>
        <v>0</v>
      </c>
      <c r="W16" s="10">
        <f>SUM(W12:W15)</f>
        <v>0</v>
      </c>
    </row>
    <row r="18" spans="1:37">
      <c r="B18" s="3" t="s">
        <v>83</v>
      </c>
    </row>
    <row r="19" spans="1:37" ht="25.5">
      <c r="A19" s="1">
        <v>3</v>
      </c>
      <c r="B19" s="2" t="s">
        <v>84</v>
      </c>
      <c r="C19" s="3" t="s">
        <v>85</v>
      </c>
      <c r="D19" s="4" t="s">
        <v>86</v>
      </c>
      <c r="E19" s="5">
        <v>5.6580000000000004</v>
      </c>
      <c r="F19" s="6" t="s">
        <v>75</v>
      </c>
      <c r="H19" s="7">
        <f>ROUND(E19*G19,2)</f>
        <v>0</v>
      </c>
      <c r="J19" s="7">
        <f>ROUND(E19*G19,2)</f>
        <v>0</v>
      </c>
      <c r="K19" s="8">
        <v>2.0606399999999998</v>
      </c>
      <c r="L19" s="8">
        <f>E19*K19</f>
        <v>11.659101119999999</v>
      </c>
      <c r="N19" s="5">
        <f>E19*M19</f>
        <v>0</v>
      </c>
      <c r="P19" s="6" t="s">
        <v>76</v>
      </c>
      <c r="V19" s="9" t="s">
        <v>62</v>
      </c>
      <c r="Z19" s="6" t="s">
        <v>87</v>
      </c>
      <c r="AJ19" s="11" t="s">
        <v>78</v>
      </c>
      <c r="AK19" s="11" t="s">
        <v>79</v>
      </c>
    </row>
    <row r="20" spans="1:37">
      <c r="A20" s="1">
        <v>4</v>
      </c>
      <c r="B20" s="2" t="s">
        <v>84</v>
      </c>
      <c r="C20" s="3" t="s">
        <v>88</v>
      </c>
      <c r="D20" s="4" t="s">
        <v>89</v>
      </c>
      <c r="E20" s="5">
        <v>7.5439999999999996</v>
      </c>
      <c r="F20" s="6" t="s">
        <v>75</v>
      </c>
      <c r="H20" s="7">
        <f>ROUND(E20*G20,2)</f>
        <v>0</v>
      </c>
      <c r="J20" s="7">
        <f>ROUND(E20*G20,2)</f>
        <v>0</v>
      </c>
      <c r="K20" s="8">
        <v>2.2075499999999999</v>
      </c>
      <c r="L20" s="8">
        <f>E20*K20</f>
        <v>16.653757199999998</v>
      </c>
      <c r="N20" s="5">
        <f>E20*M20</f>
        <v>0</v>
      </c>
      <c r="P20" s="6" t="s">
        <v>76</v>
      </c>
      <c r="V20" s="9" t="s">
        <v>62</v>
      </c>
      <c r="Z20" s="6" t="s">
        <v>90</v>
      </c>
      <c r="AJ20" s="11" t="s">
        <v>78</v>
      </c>
      <c r="AK20" s="11" t="s">
        <v>79</v>
      </c>
    </row>
    <row r="21" spans="1:37">
      <c r="A21" s="1">
        <v>5</v>
      </c>
      <c r="B21" s="2" t="s">
        <v>84</v>
      </c>
      <c r="C21" s="3" t="s">
        <v>91</v>
      </c>
      <c r="D21" s="4" t="s">
        <v>92</v>
      </c>
      <c r="E21" s="5">
        <v>6.3</v>
      </c>
      <c r="F21" s="6" t="s">
        <v>93</v>
      </c>
      <c r="H21" s="7">
        <f>ROUND(E21*G21,2)</f>
        <v>0</v>
      </c>
      <c r="J21" s="7">
        <f>ROUND(E21*G21,2)</f>
        <v>0</v>
      </c>
      <c r="K21" s="8">
        <v>2.2300000000000002E-3</v>
      </c>
      <c r="L21" s="8">
        <f>E21*K21</f>
        <v>1.4049000000000001E-2</v>
      </c>
      <c r="N21" s="5">
        <f>E21*M21</f>
        <v>0</v>
      </c>
      <c r="P21" s="6" t="s">
        <v>76</v>
      </c>
      <c r="V21" s="9" t="s">
        <v>62</v>
      </c>
      <c r="Z21" s="6" t="s">
        <v>90</v>
      </c>
      <c r="AJ21" s="11" t="s">
        <v>78</v>
      </c>
      <c r="AK21" s="11" t="s">
        <v>79</v>
      </c>
    </row>
    <row r="22" spans="1:37">
      <c r="A22" s="1">
        <v>6</v>
      </c>
      <c r="B22" s="2" t="s">
        <v>84</v>
      </c>
      <c r="C22" s="3" t="s">
        <v>94</v>
      </c>
      <c r="D22" s="4" t="s">
        <v>95</v>
      </c>
      <c r="E22" s="5">
        <v>6.3</v>
      </c>
      <c r="F22" s="6" t="s">
        <v>93</v>
      </c>
      <c r="H22" s="7">
        <f>ROUND(E22*G22,2)</f>
        <v>0</v>
      </c>
      <c r="J22" s="7">
        <f>ROUND(E22*G22,2)</f>
        <v>0</v>
      </c>
      <c r="L22" s="8">
        <f>E22*K22</f>
        <v>0</v>
      </c>
      <c r="N22" s="5">
        <f>E22*M22</f>
        <v>0</v>
      </c>
      <c r="P22" s="6" t="s">
        <v>76</v>
      </c>
      <c r="V22" s="9" t="s">
        <v>62</v>
      </c>
      <c r="Z22" s="6" t="s">
        <v>90</v>
      </c>
      <c r="AJ22" s="11" t="s">
        <v>78</v>
      </c>
      <c r="AK22" s="11" t="s">
        <v>79</v>
      </c>
    </row>
    <row r="23" spans="1:37" ht="25.5">
      <c r="A23" s="1">
        <v>7</v>
      </c>
      <c r="B23" s="2" t="s">
        <v>84</v>
      </c>
      <c r="C23" s="3" t="s">
        <v>96</v>
      </c>
      <c r="D23" s="4" t="s">
        <v>97</v>
      </c>
      <c r="E23" s="5">
        <v>75.44</v>
      </c>
      <c r="F23" s="6" t="s">
        <v>93</v>
      </c>
      <c r="H23" s="7">
        <f>ROUND(E23*G23,2)</f>
        <v>0</v>
      </c>
      <c r="J23" s="7">
        <f>ROUND(E23*G23,2)</f>
        <v>0</v>
      </c>
      <c r="K23" s="8">
        <v>6.2700000000000004E-3</v>
      </c>
      <c r="L23" s="8">
        <f>E23*K23</f>
        <v>0.47300880000000001</v>
      </c>
      <c r="N23" s="5">
        <f>E23*M23</f>
        <v>0</v>
      </c>
      <c r="P23" s="6" t="s">
        <v>76</v>
      </c>
      <c r="V23" s="9" t="s">
        <v>62</v>
      </c>
      <c r="Z23" s="6" t="s">
        <v>87</v>
      </c>
      <c r="AJ23" s="11" t="s">
        <v>78</v>
      </c>
      <c r="AK23" s="11" t="s">
        <v>79</v>
      </c>
    </row>
    <row r="24" spans="1:37">
      <c r="D24" s="43" t="s">
        <v>98</v>
      </c>
      <c r="E24" s="44">
        <f>J24</f>
        <v>0</v>
      </c>
      <c r="H24" s="44">
        <f>SUM(H18:H23)</f>
        <v>0</v>
      </c>
      <c r="I24" s="44">
        <f>SUM(I18:I23)</f>
        <v>0</v>
      </c>
      <c r="J24" s="44">
        <f>SUM(J18:J23)</f>
        <v>0</v>
      </c>
      <c r="L24" s="45">
        <f>SUM(L18:L23)</f>
        <v>28.799916119999995</v>
      </c>
      <c r="N24" s="46">
        <f>SUM(N18:N23)</f>
        <v>0</v>
      </c>
      <c r="W24" s="10">
        <f>SUM(W18:W23)</f>
        <v>0</v>
      </c>
    </row>
    <row r="26" spans="1:37">
      <c r="B26" s="3" t="s">
        <v>99</v>
      </c>
    </row>
    <row r="27" spans="1:37">
      <c r="A27" s="1">
        <v>8</v>
      </c>
      <c r="B27" s="2" t="s">
        <v>84</v>
      </c>
      <c r="C27" s="3" t="s">
        <v>100</v>
      </c>
      <c r="D27" s="4" t="s">
        <v>101</v>
      </c>
      <c r="E27" s="5">
        <v>101.825</v>
      </c>
      <c r="F27" s="6" t="s">
        <v>93</v>
      </c>
      <c r="H27" s="7">
        <f t="shared" ref="H27:H33" si="0">ROUND(E27*G27,2)</f>
        <v>0</v>
      </c>
      <c r="J27" s="7">
        <f t="shared" ref="J27:J33" si="1">ROUND(E27*G27,2)</f>
        <v>0</v>
      </c>
      <c r="K27" s="8">
        <v>1.043E-2</v>
      </c>
      <c r="L27" s="8">
        <f t="shared" ref="L27:L33" si="2">E27*K27</f>
        <v>1.06203475</v>
      </c>
      <c r="N27" s="5">
        <f t="shared" ref="N27:N33" si="3">E27*M27</f>
        <v>0</v>
      </c>
      <c r="P27" s="6" t="s">
        <v>76</v>
      </c>
      <c r="V27" s="9" t="s">
        <v>62</v>
      </c>
      <c r="Z27" s="6" t="s">
        <v>87</v>
      </c>
      <c r="AJ27" s="11" t="s">
        <v>78</v>
      </c>
      <c r="AK27" s="11" t="s">
        <v>79</v>
      </c>
    </row>
    <row r="28" spans="1:37" ht="25.5">
      <c r="A28" s="1">
        <v>9</v>
      </c>
      <c r="B28" s="2" t="s">
        <v>84</v>
      </c>
      <c r="C28" s="3" t="s">
        <v>102</v>
      </c>
      <c r="D28" s="4" t="s">
        <v>103</v>
      </c>
      <c r="E28" s="5">
        <v>24.431999999999999</v>
      </c>
      <c r="F28" s="6" t="s">
        <v>93</v>
      </c>
      <c r="H28" s="7">
        <f t="shared" si="0"/>
        <v>0</v>
      </c>
      <c r="J28" s="7">
        <f t="shared" si="1"/>
        <v>0</v>
      </c>
      <c r="K28" s="8">
        <v>1.498E-2</v>
      </c>
      <c r="L28" s="8">
        <f t="shared" si="2"/>
        <v>0.36599135999999999</v>
      </c>
      <c r="N28" s="5">
        <f t="shared" si="3"/>
        <v>0</v>
      </c>
      <c r="P28" s="6" t="s">
        <v>76</v>
      </c>
      <c r="V28" s="9" t="s">
        <v>62</v>
      </c>
      <c r="Z28" s="6" t="s">
        <v>104</v>
      </c>
      <c r="AJ28" s="11" t="s">
        <v>78</v>
      </c>
      <c r="AK28" s="11" t="s">
        <v>79</v>
      </c>
    </row>
    <row r="29" spans="1:37" ht="25.5">
      <c r="A29" s="1">
        <v>10</v>
      </c>
      <c r="B29" s="2" t="s">
        <v>84</v>
      </c>
      <c r="C29" s="3" t="s">
        <v>105</v>
      </c>
      <c r="D29" s="4" t="s">
        <v>106</v>
      </c>
      <c r="E29" s="5">
        <v>40.72</v>
      </c>
      <c r="F29" s="6" t="s">
        <v>107</v>
      </c>
      <c r="H29" s="7">
        <f t="shared" si="0"/>
        <v>0</v>
      </c>
      <c r="J29" s="7">
        <f t="shared" si="1"/>
        <v>0</v>
      </c>
      <c r="K29" s="8">
        <v>8.3000000000000001E-4</v>
      </c>
      <c r="L29" s="8">
        <f t="shared" si="2"/>
        <v>3.3797599999999997E-2</v>
      </c>
      <c r="N29" s="5">
        <f t="shared" si="3"/>
        <v>0</v>
      </c>
      <c r="P29" s="6" t="s">
        <v>76</v>
      </c>
      <c r="V29" s="9" t="s">
        <v>62</v>
      </c>
      <c r="Z29" s="6" t="s">
        <v>104</v>
      </c>
      <c r="AJ29" s="11" t="s">
        <v>78</v>
      </c>
      <c r="AK29" s="11" t="s">
        <v>79</v>
      </c>
    </row>
    <row r="30" spans="1:37">
      <c r="A30" s="1">
        <v>11</v>
      </c>
      <c r="B30" s="2" t="s">
        <v>84</v>
      </c>
      <c r="C30" s="3" t="s">
        <v>108</v>
      </c>
      <c r="D30" s="4" t="s">
        <v>109</v>
      </c>
      <c r="E30" s="5">
        <v>6</v>
      </c>
      <c r="F30" s="6" t="s">
        <v>110</v>
      </c>
      <c r="H30" s="7">
        <f t="shared" si="0"/>
        <v>0</v>
      </c>
      <c r="J30" s="7">
        <f t="shared" si="1"/>
        <v>0</v>
      </c>
      <c r="K30" s="8">
        <v>2.47E-3</v>
      </c>
      <c r="L30" s="8">
        <f t="shared" si="2"/>
        <v>1.482E-2</v>
      </c>
      <c r="N30" s="5">
        <f t="shared" si="3"/>
        <v>0</v>
      </c>
      <c r="P30" s="6" t="s">
        <v>76</v>
      </c>
      <c r="V30" s="9" t="s">
        <v>62</v>
      </c>
      <c r="Z30" s="6" t="s">
        <v>104</v>
      </c>
      <c r="AJ30" s="11" t="s">
        <v>78</v>
      </c>
      <c r="AK30" s="11" t="s">
        <v>79</v>
      </c>
    </row>
    <row r="31" spans="1:37" ht="25.5">
      <c r="A31" s="1">
        <v>12</v>
      </c>
      <c r="B31" s="2" t="s">
        <v>84</v>
      </c>
      <c r="C31" s="3" t="s">
        <v>111</v>
      </c>
      <c r="D31" s="4" t="s">
        <v>112</v>
      </c>
      <c r="E31" s="5">
        <v>23</v>
      </c>
      <c r="F31" s="6" t="s">
        <v>107</v>
      </c>
      <c r="H31" s="7">
        <f t="shared" si="0"/>
        <v>0</v>
      </c>
      <c r="J31" s="7">
        <f t="shared" si="1"/>
        <v>0</v>
      </c>
      <c r="K31" s="8">
        <v>2.3800000000000002E-3</v>
      </c>
      <c r="L31" s="8">
        <f t="shared" si="2"/>
        <v>5.4740000000000004E-2</v>
      </c>
      <c r="N31" s="5">
        <f t="shared" si="3"/>
        <v>0</v>
      </c>
      <c r="P31" s="6" t="s">
        <v>76</v>
      </c>
      <c r="V31" s="9" t="s">
        <v>62</v>
      </c>
      <c r="Z31" s="6" t="s">
        <v>104</v>
      </c>
      <c r="AJ31" s="11" t="s">
        <v>78</v>
      </c>
      <c r="AK31" s="11" t="s">
        <v>79</v>
      </c>
    </row>
    <row r="32" spans="1:37" ht="25.5">
      <c r="A32" s="1">
        <v>13</v>
      </c>
      <c r="B32" s="2" t="s">
        <v>84</v>
      </c>
      <c r="C32" s="3" t="s">
        <v>113</v>
      </c>
      <c r="D32" s="4" t="s">
        <v>114</v>
      </c>
      <c r="E32" s="5">
        <v>33.479999999999997</v>
      </c>
      <c r="F32" s="6" t="s">
        <v>107</v>
      </c>
      <c r="H32" s="7">
        <f t="shared" si="0"/>
        <v>0</v>
      </c>
      <c r="J32" s="7">
        <f t="shared" si="1"/>
        <v>0</v>
      </c>
      <c r="L32" s="8">
        <f t="shared" si="2"/>
        <v>0</v>
      </c>
      <c r="N32" s="5">
        <f t="shared" si="3"/>
        <v>0</v>
      </c>
      <c r="P32" s="6" t="s">
        <v>76</v>
      </c>
      <c r="V32" s="9" t="s">
        <v>62</v>
      </c>
      <c r="Z32" s="6" t="s">
        <v>104</v>
      </c>
      <c r="AJ32" s="11" t="s">
        <v>78</v>
      </c>
      <c r="AK32" s="11" t="s">
        <v>79</v>
      </c>
    </row>
    <row r="33" spans="1:37">
      <c r="A33" s="1">
        <v>14</v>
      </c>
      <c r="B33" s="2" t="s">
        <v>84</v>
      </c>
      <c r="C33" s="3" t="s">
        <v>115</v>
      </c>
      <c r="D33" s="4" t="s">
        <v>116</v>
      </c>
      <c r="E33" s="5">
        <v>23</v>
      </c>
      <c r="F33" s="6" t="s">
        <v>107</v>
      </c>
      <c r="H33" s="7">
        <f t="shared" si="0"/>
        <v>0</v>
      </c>
      <c r="J33" s="7">
        <f t="shared" si="1"/>
        <v>0</v>
      </c>
      <c r="L33" s="8">
        <f t="shared" si="2"/>
        <v>0</v>
      </c>
      <c r="N33" s="5">
        <f t="shared" si="3"/>
        <v>0</v>
      </c>
      <c r="P33" s="6" t="s">
        <v>76</v>
      </c>
      <c r="V33" s="9" t="s">
        <v>62</v>
      </c>
      <c r="Z33" s="6" t="s">
        <v>104</v>
      </c>
      <c r="AJ33" s="11" t="s">
        <v>78</v>
      </c>
      <c r="AK33" s="11" t="s">
        <v>79</v>
      </c>
    </row>
    <row r="34" spans="1:37">
      <c r="D34" s="43" t="s">
        <v>117</v>
      </c>
      <c r="E34" s="44">
        <f>J34</f>
        <v>0</v>
      </c>
      <c r="H34" s="44">
        <f>SUM(H26:H33)</f>
        <v>0</v>
      </c>
      <c r="I34" s="44">
        <f>SUM(I26:I33)</f>
        <v>0</v>
      </c>
      <c r="J34" s="44">
        <f>SUM(J26:J33)</f>
        <v>0</v>
      </c>
      <c r="L34" s="45">
        <f>SUM(L26:L33)</f>
        <v>1.5313837100000001</v>
      </c>
      <c r="N34" s="46">
        <f>SUM(N26:N33)</f>
        <v>0</v>
      </c>
      <c r="W34" s="10">
        <f>SUM(W26:W33)</f>
        <v>0</v>
      </c>
    </row>
    <row r="36" spans="1:37">
      <c r="B36" s="3" t="s">
        <v>118</v>
      </c>
    </row>
    <row r="37" spans="1:37" ht="25.5">
      <c r="A37" s="1">
        <v>15</v>
      </c>
      <c r="B37" s="2" t="s">
        <v>119</v>
      </c>
      <c r="C37" s="3" t="s">
        <v>120</v>
      </c>
      <c r="D37" s="4" t="s">
        <v>121</v>
      </c>
      <c r="E37" s="5">
        <v>137.25700000000001</v>
      </c>
      <c r="F37" s="6" t="s">
        <v>93</v>
      </c>
      <c r="H37" s="7">
        <f>ROUND(E37*G37,2)</f>
        <v>0</v>
      </c>
      <c r="J37" s="7">
        <f>ROUND(E37*G37,2)</f>
        <v>0</v>
      </c>
      <c r="L37" s="8">
        <f>E37*K37</f>
        <v>0</v>
      </c>
      <c r="N37" s="5">
        <f>E37*M37</f>
        <v>0</v>
      </c>
      <c r="P37" s="6" t="s">
        <v>76</v>
      </c>
      <c r="V37" s="9" t="s">
        <v>62</v>
      </c>
      <c r="Z37" s="6" t="s">
        <v>122</v>
      </c>
      <c r="AJ37" s="11" t="s">
        <v>78</v>
      </c>
      <c r="AK37" s="11" t="s">
        <v>79</v>
      </c>
    </row>
    <row r="38" spans="1:37" ht="25.5">
      <c r="A38" s="1">
        <v>16</v>
      </c>
      <c r="B38" s="2" t="s">
        <v>119</v>
      </c>
      <c r="C38" s="3" t="s">
        <v>123</v>
      </c>
      <c r="D38" s="4" t="s">
        <v>124</v>
      </c>
      <c r="E38" s="5">
        <v>137.25700000000001</v>
      </c>
      <c r="F38" s="6" t="s">
        <v>93</v>
      </c>
      <c r="H38" s="7">
        <f>ROUND(E38*G38,2)</f>
        <v>0</v>
      </c>
      <c r="J38" s="7">
        <f>ROUND(E38*G38,2)</f>
        <v>0</v>
      </c>
      <c r="K38" s="8">
        <v>6.0999999999999997E-4</v>
      </c>
      <c r="L38" s="8">
        <f>E38*K38</f>
        <v>8.3726770000000006E-2</v>
      </c>
      <c r="N38" s="5">
        <f>E38*M38</f>
        <v>0</v>
      </c>
      <c r="P38" s="6" t="s">
        <v>76</v>
      </c>
      <c r="V38" s="9" t="s">
        <v>62</v>
      </c>
      <c r="Z38" s="6" t="s">
        <v>122</v>
      </c>
      <c r="AJ38" s="11" t="s">
        <v>78</v>
      </c>
      <c r="AK38" s="11" t="s">
        <v>79</v>
      </c>
    </row>
    <row r="39" spans="1:37" ht="25.5">
      <c r="A39" s="1">
        <v>17</v>
      </c>
      <c r="B39" s="2" t="s">
        <v>119</v>
      </c>
      <c r="C39" s="3" t="s">
        <v>125</v>
      </c>
      <c r="D39" s="4" t="s">
        <v>126</v>
      </c>
      <c r="E39" s="5">
        <v>137.25700000000001</v>
      </c>
      <c r="F39" s="6" t="s">
        <v>93</v>
      </c>
      <c r="H39" s="7">
        <f>ROUND(E39*G39,2)</f>
        <v>0</v>
      </c>
      <c r="J39" s="7">
        <f>ROUND(E39*G39,2)</f>
        <v>0</v>
      </c>
      <c r="L39" s="8">
        <f>E39*K39</f>
        <v>0</v>
      </c>
      <c r="N39" s="5">
        <f>E39*M39</f>
        <v>0</v>
      </c>
      <c r="P39" s="6" t="s">
        <v>76</v>
      </c>
      <c r="V39" s="9" t="s">
        <v>62</v>
      </c>
      <c r="Z39" s="6" t="s">
        <v>122</v>
      </c>
      <c r="AJ39" s="11" t="s">
        <v>78</v>
      </c>
      <c r="AK39" s="11" t="s">
        <v>79</v>
      </c>
    </row>
    <row r="40" spans="1:37">
      <c r="A40" s="1">
        <v>18</v>
      </c>
      <c r="B40" s="2" t="s">
        <v>127</v>
      </c>
      <c r="C40" s="3" t="s">
        <v>128</v>
      </c>
      <c r="D40" s="4" t="s">
        <v>129</v>
      </c>
      <c r="E40" s="5">
        <v>30.331</v>
      </c>
      <c r="F40" s="6" t="s">
        <v>130</v>
      </c>
      <c r="H40" s="7">
        <f>ROUND(E40*G40,2)</f>
        <v>0</v>
      </c>
      <c r="J40" s="7">
        <f>ROUND(E40*G40,2)</f>
        <v>0</v>
      </c>
      <c r="L40" s="8">
        <f>E40*K40</f>
        <v>0</v>
      </c>
      <c r="N40" s="5">
        <f>E40*M40</f>
        <v>0</v>
      </c>
      <c r="P40" s="6" t="s">
        <v>76</v>
      </c>
      <c r="V40" s="9" t="s">
        <v>62</v>
      </c>
      <c r="Z40" s="6" t="s">
        <v>104</v>
      </c>
      <c r="AJ40" s="11" t="s">
        <v>78</v>
      </c>
      <c r="AK40" s="11" t="s">
        <v>79</v>
      </c>
    </row>
    <row r="41" spans="1:37">
      <c r="D41" s="43" t="s">
        <v>131</v>
      </c>
      <c r="E41" s="44">
        <f>J41</f>
        <v>0</v>
      </c>
      <c r="H41" s="44">
        <f>SUM(H36:H40)</f>
        <v>0</v>
      </c>
      <c r="I41" s="44">
        <f>SUM(I36:I40)</f>
        <v>0</v>
      </c>
      <c r="J41" s="44">
        <f>SUM(J36:J40)</f>
        <v>0</v>
      </c>
      <c r="L41" s="45">
        <f>SUM(L36:L40)</f>
        <v>8.3726770000000006E-2</v>
      </c>
      <c r="N41" s="46">
        <f>SUM(N36:N40)</f>
        <v>0</v>
      </c>
      <c r="W41" s="10">
        <f>SUM(W36:W40)</f>
        <v>0</v>
      </c>
    </row>
    <row r="43" spans="1:37">
      <c r="D43" s="43" t="s">
        <v>132</v>
      </c>
      <c r="E43" s="46">
        <f>J43</f>
        <v>0</v>
      </c>
      <c r="H43" s="44">
        <f>+H16+H24+H34+H41</f>
        <v>0</v>
      </c>
      <c r="I43" s="44">
        <f>+I16+I24+I34+I41</f>
        <v>0</v>
      </c>
      <c r="J43" s="44">
        <f>+J16+J24+J34+J41</f>
        <v>0</v>
      </c>
      <c r="L43" s="45">
        <f>+L16+L24+L34+L41</f>
        <v>30.415026599999994</v>
      </c>
      <c r="N43" s="46">
        <f>+N16+N24+N34+N41</f>
        <v>0</v>
      </c>
      <c r="W43" s="10">
        <f>+W16+W24+W34+W41</f>
        <v>0</v>
      </c>
    </row>
    <row r="45" spans="1:37">
      <c r="B45" s="42" t="s">
        <v>133</v>
      </c>
    </row>
    <row r="46" spans="1:37">
      <c r="B46" s="3" t="s">
        <v>134</v>
      </c>
    </row>
    <row r="47" spans="1:37">
      <c r="A47" s="1">
        <v>19</v>
      </c>
      <c r="B47" s="2" t="s">
        <v>135</v>
      </c>
      <c r="C47" s="3" t="s">
        <v>136</v>
      </c>
      <c r="D47" s="4" t="s">
        <v>137</v>
      </c>
      <c r="E47" s="5">
        <v>6.6</v>
      </c>
      <c r="F47" s="6" t="s">
        <v>107</v>
      </c>
      <c r="H47" s="7">
        <f>ROUND(E47*G47,2)</f>
        <v>0</v>
      </c>
      <c r="J47" s="7">
        <f>ROUND(E47*G47,2)</f>
        <v>0</v>
      </c>
      <c r="K47" s="8">
        <v>2.1000000000000001E-4</v>
      </c>
      <c r="L47" s="8">
        <f>E47*K47</f>
        <v>1.3860000000000001E-3</v>
      </c>
      <c r="N47" s="5">
        <f>E47*M47</f>
        <v>0</v>
      </c>
      <c r="P47" s="6" t="s">
        <v>76</v>
      </c>
      <c r="V47" s="9" t="s">
        <v>138</v>
      </c>
      <c r="Z47" s="6" t="s">
        <v>87</v>
      </c>
      <c r="AJ47" s="11" t="s">
        <v>139</v>
      </c>
      <c r="AK47" s="11" t="s">
        <v>79</v>
      </c>
    </row>
    <row r="48" spans="1:37">
      <c r="A48" s="1">
        <v>20</v>
      </c>
      <c r="B48" s="2" t="s">
        <v>135</v>
      </c>
      <c r="C48" s="3" t="s">
        <v>140</v>
      </c>
      <c r="D48" s="4" t="s">
        <v>141</v>
      </c>
      <c r="E48" s="5">
        <v>6.6</v>
      </c>
      <c r="F48" s="6" t="s">
        <v>107</v>
      </c>
      <c r="H48" s="7">
        <f>ROUND(E48*G48,2)</f>
        <v>0</v>
      </c>
      <c r="J48" s="7">
        <f>ROUND(E48*G48,2)</f>
        <v>0</v>
      </c>
      <c r="L48" s="8">
        <f>E48*K48</f>
        <v>0</v>
      </c>
      <c r="M48" s="5">
        <v>1E-3</v>
      </c>
      <c r="N48" s="5">
        <f>E48*M48</f>
        <v>6.6E-3</v>
      </c>
      <c r="P48" s="6" t="s">
        <v>76</v>
      </c>
      <c r="V48" s="9" t="s">
        <v>138</v>
      </c>
      <c r="Z48" s="6" t="s">
        <v>142</v>
      </c>
      <c r="AJ48" s="11" t="s">
        <v>139</v>
      </c>
      <c r="AK48" s="11" t="s">
        <v>79</v>
      </c>
    </row>
    <row r="49" spans="1:37" ht="25.5">
      <c r="A49" s="1">
        <v>21</v>
      </c>
      <c r="B49" s="2" t="s">
        <v>135</v>
      </c>
      <c r="C49" s="3" t="s">
        <v>143</v>
      </c>
      <c r="D49" s="4" t="s">
        <v>144</v>
      </c>
      <c r="F49" s="6" t="s">
        <v>53</v>
      </c>
      <c r="H49" s="7">
        <f>ROUND(E49*G49,2)</f>
        <v>0</v>
      </c>
      <c r="J49" s="7">
        <f>ROUND(E49*G49,2)</f>
        <v>0</v>
      </c>
      <c r="L49" s="8">
        <f>E49*K49</f>
        <v>0</v>
      </c>
      <c r="N49" s="5">
        <f>E49*M49</f>
        <v>0</v>
      </c>
      <c r="P49" s="6" t="s">
        <v>76</v>
      </c>
      <c r="V49" s="9" t="s">
        <v>138</v>
      </c>
      <c r="Z49" s="6" t="s">
        <v>142</v>
      </c>
      <c r="AJ49" s="11" t="s">
        <v>139</v>
      </c>
      <c r="AK49" s="11" t="s">
        <v>79</v>
      </c>
    </row>
    <row r="50" spans="1:37">
      <c r="D50" s="43" t="s">
        <v>145</v>
      </c>
      <c r="E50" s="44">
        <f>J50</f>
        <v>0</v>
      </c>
      <c r="H50" s="44">
        <f>SUM(H45:H49)</f>
        <v>0</v>
      </c>
      <c r="I50" s="44">
        <f>SUM(I45:I49)</f>
        <v>0</v>
      </c>
      <c r="J50" s="44">
        <f>SUM(J45:J49)</f>
        <v>0</v>
      </c>
      <c r="L50" s="45">
        <f>SUM(L45:L49)</f>
        <v>1.3860000000000001E-3</v>
      </c>
      <c r="N50" s="46">
        <f>SUM(N45:N49)</f>
        <v>6.6E-3</v>
      </c>
      <c r="W50" s="10">
        <f>SUM(W45:W49)</f>
        <v>0</v>
      </c>
    </row>
    <row r="52" spans="1:37">
      <c r="D52" s="43" t="s">
        <v>146</v>
      </c>
      <c r="E52" s="44">
        <f>J52</f>
        <v>0</v>
      </c>
      <c r="H52" s="44">
        <f>+H50</f>
        <v>0</v>
      </c>
      <c r="I52" s="44">
        <f>+I50</f>
        <v>0</v>
      </c>
      <c r="J52" s="44">
        <f>+J50</f>
        <v>0</v>
      </c>
      <c r="L52" s="45">
        <f>+L50</f>
        <v>1.3860000000000001E-3</v>
      </c>
      <c r="N52" s="46">
        <f>+N50</f>
        <v>6.6E-3</v>
      </c>
      <c r="W52" s="10">
        <f>+W50</f>
        <v>0</v>
      </c>
    </row>
    <row r="54" spans="1:37">
      <c r="D54" s="47" t="s">
        <v>147</v>
      </c>
      <c r="E54" s="44">
        <f>J54</f>
        <v>0</v>
      </c>
      <c r="H54" s="44">
        <f>+H43+H52</f>
        <v>0</v>
      </c>
      <c r="I54" s="44">
        <f>+I43+I52</f>
        <v>0</v>
      </c>
      <c r="J54" s="44">
        <f>+J43+J52</f>
        <v>0</v>
      </c>
      <c r="L54" s="45">
        <f>+L43+L52</f>
        <v>30.416412599999994</v>
      </c>
      <c r="N54" s="46">
        <f>+N43+N52</f>
        <v>6.6E-3</v>
      </c>
      <c r="W54" s="10">
        <f>+W43+W52</f>
        <v>0</v>
      </c>
    </row>
  </sheetData>
  <sheetProtection selectLockedCells="1" selectUnlockedCells="1"/>
  <mergeCells count="2">
    <mergeCell ref="K9:L9"/>
    <mergeCell ref="M9:N9"/>
  </mergeCells>
  <printOptions horizontalCentered="1"/>
  <pageMargins left="0.39305555555555555" right="0.35416666666666669" top="0.62916666666666665" bottom="0.59027777777777779" header="0.51180555555555551" footer="0.35416666666666669"/>
  <pageSetup paperSize="9" firstPageNumber="0" orientation="portrait" horizontalDpi="300" verticalDpi="300" r:id="rId1"/>
  <headerFooter alignWithMargins="0">
    <oddFooter>&amp;R&amp;"Arial Narrow,Normálne"&amp;8Strana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Zadanie</vt:lpstr>
      <vt:lpstr>Zadanie!Excel_BuiltIn_Print_Area</vt:lpstr>
      <vt:lpstr>Zadanie!Názvy_tlače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KULKOVSKÁ Valéria</cp:lastModifiedBy>
  <cp:revision>0</cp:revision>
  <cp:lastPrinted>2016-04-18T11:45:00Z</cp:lastPrinted>
  <dcterms:created xsi:type="dcterms:W3CDTF">1999-04-06T07:39:00Z</dcterms:created>
  <dcterms:modified xsi:type="dcterms:W3CDTF">2020-05-28T08:13:06Z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1033-11.2.0.8339</vt:lpwstr>
  </property>
</Properties>
</file>